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안내" sheetId="1" r:id="rId1"/>
    <sheet name="요약" sheetId="2" r:id="rId2"/>
    <sheet name="단계별" sheetId="3" r:id="rId3"/>
    <sheet name="정리목록" sheetId="4" r:id="rId4"/>
    <sheet name="제외목록" sheetId="5" r:id="rId5"/>
    <sheet name="계산확인" sheetId="6" r:id="rId6"/>
    <sheet name="기존계약" sheetId="7" r:id="rId7"/>
  </sheets>
  <calcPr calcId="191029" fullCalcOnLoad="1" forceFullCalc="1"/>
</workbook>
</file>

<file path=xl/styles.xml><?xml version="1.0" encoding="utf-8"?>
<styleSheet xmlns="http://schemas.openxmlformats.org/spreadsheetml/2006/main">
  <fonts count="2">
    <font>
      <sz val="11"/>
      <name val="맑은 고딕"/>
    </font>
    <font>
      <sz val="11"/>
      <color rgb="FFFFFFFF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24445B"/>
        <bgColor indexed="64"/>
      </patternFill>
    </fill>
  </fills>
  <borders count="1">
    <border/>
  </borders>
  <cellStyleXfs count="1">
    <xf numFmtId="0" fontId="0" fillId="0" borderId="0"/>
  </cellStyleXfs>
  <cellXfs count="4">
    <xf numFmtId="0" fontId="0" fillId="0" borderId="0" xfId="0">
      <alignment vertical="center" wrapText="1"/>
    </xf>
    <xf numFmtId="0" fontId="1" fillId="2" borderId="0" xfId="0" applyFill="1">
      <alignment vertical="center" wrapText="1"/>
    </xf>
    <xf numFmtId="3" fontId="0" fillId="0" borderId="0" xfId="0" applyNumberFormat="1"/>
    <xf numFmtId="10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8"/>
  <sheetViews>
    <sheetView workbookViewId="0">
      <pane ySplit="2" topLeftCell="A3" activePane="bottomLeft" state="frozen"/>
    </sheetView>
  </sheetViews>
  <sheetFormatPr defaultRowHeight="25"/>
  <cols>
    <col min="1" max="1" width="22" customWidth="1"/>
    <col min="2" max="2" width="110" customWidth="1"/>
  </cols>
  <sheetData>
    <row r="1" ht="36" customHeight="1">
      <c r="A1" s="0" t="inlineStr">
        <is>
          <t xml:space="preserve">교육 영상 시연용 가상 자료</t>
        </is>
      </c>
    </row>
    <row r="2" ht="36" customHeight="1">
      <c r="A2" s="1" t="inlineStr">
        <is>
          <t xml:space="preserve">항목</t>
        </is>
      </c>
      <c r="B2" s="1" t="inlineStr">
        <is>
          <t xml:space="preserve">내용</t>
        </is>
      </c>
    </row>
    <row r="3" ht="25" customHeight="1">
      <c r="A3" s="0" t="inlineStr">
        <is>
          <t xml:space="preserve">기준일</t>
        </is>
      </c>
      <c r="B3" s="0" t="inlineStr">
        <is>
          <t xml:space="preserve">2026-11-02 / 대상 2027년 1분기</t>
        </is>
      </c>
    </row>
    <row r="4" ht="25" customHeight="1">
      <c r="A4" s="0" t="inlineStr">
        <is>
          <t xml:space="preserve">단위</t>
        </is>
      </c>
      <c r="B4" s="0" t="inlineStr">
        <is>
          <t xml:space="preserve">만 원 / 부가세 별도 / 모든 금액은 해당 분기 기여액</t>
        </is>
      </c>
    </row>
    <row r="5" ht="25" customHeight="1">
      <c r="A5" s="0" t="inlineStr">
        <is>
          <t xml:space="preserve">판단</t>
        </is>
      </c>
      <c r="B5" s="0" t="inlineStr">
        <is>
          <t xml:space="preserve">번호가 작은 건을 먼저 등록한 것으로 간주. 위험 조건 중복도 절반 한 번만.</t>
        </is>
      </c>
    </row>
    <row r="6" ht="25" customHeight="1">
      <c r="A6" s="0" t="inlineStr">
        <is>
          <t xml:space="preserve">주의</t>
        </is>
      </c>
      <c r="B6" s="0" t="inlineStr">
        <is>
          <t xml:space="preserve">팀장 기준 확률은 과거 실적으로 검증된 성공률이 아님. 결과는 조건부 예측.</t>
        </is>
      </c>
    </row>
    <row r="7" ht="25" customHeight="1">
      <c r="A7" s="0" t="inlineStr">
        <is>
          <t xml:space="preserve">빈칸</t>
        </is>
      </c>
      <c r="B7" s="0" t="inlineStr">
        <is>
          <t xml:space="preserve">0원으로 채우지 않고 계산 제외. 제외목록에서 추적.</t>
        </is>
      </c>
    </row>
    <row r="8" ht="25" customHeight="1">
      <c r="A8" s="0" t="inlineStr">
        <is>
          <t xml:space="preserve">재계산</t>
        </is>
      </c>
      <c r="B8" s="0" t="inlineStr">
        <is>
          <t xml:space="preserve">데이터·기준 변경 시 정리목록부터 다시 확인. 원본은 별도 보존.</t>
        </is>
      </c>
    </row>
  </sheetData>
  <autoFilter ref="A2:B8"/>
  <pageMargins left="0.3" right="0.3" top="0.5" bottom="0.5" header="0.2" footer="0.2"/>
  <pageSetup orientation="landscape" paperSize="9" fitToWidth="1" fitToHeight="0"/>
</worksheet>
</file>

<file path=xl/worksheets/sheet2.xml><?xml version="1.0" encoding="utf-8"?>
<worksheet xmlns="http://schemas.openxmlformats.org/spreadsheetml/2006/main">
  <dimension ref="A1:C9"/>
  <sheetViews>
    <sheetView workbookViewId="0">
      <pane ySplit="2" topLeftCell="A3" activePane="bottomLeft" state="frozen"/>
    </sheetView>
  </sheetViews>
  <sheetFormatPr defaultRowHeight="25"/>
  <cols>
    <col min="1" max="1" width="30" customWidth="1"/>
    <col min="2" max="2" width="27" customWidth="1"/>
    <col min="3" max="3" width="70" customWidth="1"/>
  </cols>
  <sheetData>
    <row r="1" ht="36" customHeight="1">
      <c r="A1" s="0" t="inlineStr">
        <is>
          <t xml:space="preserve">교육 영상 시연용 가상 자료</t>
        </is>
      </c>
    </row>
    <row r="2" ht="36" customHeight="1">
      <c r="A2" s="1" t="inlineStr">
        <is>
          <t xml:space="preserve">항목</t>
        </is>
      </c>
      <c r="B2" s="1" t="inlineStr">
        <is>
          <t xml:space="preserve">금액(만 원)</t>
        </is>
      </c>
      <c r="C2" s="1" t="inlineStr">
        <is>
          <t xml:space="preserve">설명</t>
        </is>
      </c>
    </row>
    <row r="3" ht="25" customHeight="1">
      <c r="A3" s="0" t="inlineStr">
        <is>
          <t xml:space="preserve">목표</t>
        </is>
      </c>
      <c r="B3" s="2">
        <v>420000</v>
      </c>
      <c r="C3" s="0" t="inlineStr">
        <is>
          <t xml:space="preserve">2027년 1분기 / 부가세 별도</t>
        </is>
      </c>
    </row>
    <row r="4" ht="25" customHeight="1">
      <c r="A4" s="0" t="inlineStr">
        <is>
          <t xml:space="preserve">기존 계약</t>
        </is>
      </c>
      <c r="B4" s="2">
        <v>312000</v>
      </c>
      <c r="C4" s="0" t="inlineStr">
        <is>
          <t xml:space="preserve">원본에서 주어진 분기 매출</t>
        </is>
      </c>
    </row>
    <row r="5" ht="25" customHeight="1">
      <c r="A5" s="0" t="inlineStr">
        <is>
          <t xml:space="preserve">신규 기본</t>
        </is>
      </c>
      <c r="B5" s="2">
        <f>SUM(정리목록!L3:L62)</f>
        <v>100830</v>
      </c>
      <c r="C5" s="0" t="inlineStr">
        <is>
          <t xml:space="preserve">금액·중복·분기·위험 반영</t>
        </is>
      </c>
    </row>
    <row r="6" ht="25" customHeight="1">
      <c r="A6" s="0" t="inlineStr">
        <is>
          <t xml:space="preserve">전체 기본</t>
        </is>
      </c>
      <c r="B6" s="2">
        <f>SUM(B4:B5)</f>
        <v>412830</v>
      </c>
      <c r="C6" s="0" t="inlineStr">
        <is>
          <t xml:space="preserve">확정 매출 아님</t>
        </is>
      </c>
    </row>
    <row r="7" ht="25" customHeight="1">
      <c r="A7" s="0" t="inlineStr">
        <is>
          <t xml:space="preserve">신규 보수</t>
        </is>
      </c>
      <c r="B7" s="2">
        <f>SUM(정리목록!M3:M62)</f>
        <v>41970</v>
      </c>
      <c r="C7" s="0" t="inlineStr">
        <is>
          <t xml:space="preserve">최근 연락·계약일 정상인 협상과 계약 직전 8건</t>
        </is>
      </c>
    </row>
    <row r="8" ht="25" customHeight="1">
      <c r="A8" s="0" t="inlineStr">
        <is>
          <t xml:space="preserve">전체 보수</t>
        </is>
      </c>
      <c r="B8" s="2">
        <f>B4+B7</f>
        <v>353970</v>
      </c>
      <c r="C8" s="0" t="inlineStr">
        <is>
          <t xml:space="preserve">최저 보장 금액 아님</t>
        </is>
      </c>
    </row>
    <row r="9" ht="25" customHeight="1">
      <c r="A9" s="0" t="inlineStr">
        <is>
          <t xml:space="preserve">목표 대비 부족</t>
        </is>
      </c>
      <c r="B9" s="2">
        <f>B3-B6</f>
        <v>7170</v>
      </c>
      <c r="C9" s="0" t="inlineStr">
        <is>
          <t xml:space="preserve">추가 영업 과제 판단용</t>
        </is>
      </c>
    </row>
  </sheetData>
  <autoFilter ref="A2:C9"/>
  <pageMargins left="0.3" right="0.3" top="0.5" bottom="0.5" header="0.2" footer="0.2"/>
  <pageSetup orientation="landscape" paperSize="9" fitToWidth="1" fitToHeight="0"/>
</worksheet>
</file>

<file path=xl/worksheets/sheet3.xml><?xml version="1.0" encoding="utf-8"?>
<worksheet xmlns="http://schemas.openxmlformats.org/spreadsheetml/2006/main">
  <dimension ref="A1:C7"/>
  <sheetViews>
    <sheetView workbookViewId="0">
      <pane ySplit="2" topLeftCell="A3" activePane="bottomLeft" state="frozen"/>
    </sheetView>
  </sheetViews>
  <sheetFormatPr defaultRowHeight="25"/>
  <cols>
    <col min="1" max="1" width="25" customWidth="1"/>
    <col min="2" max="2" width="20" customWidth="1"/>
    <col min="3" max="3" width="30" customWidth="1"/>
  </cols>
  <sheetData>
    <row r="1" ht="36" customHeight="1">
      <c r="A1" s="0" t="inlineStr">
        <is>
          <t xml:space="preserve">교육 영상 시연용 가상 자료</t>
        </is>
      </c>
    </row>
    <row r="2" ht="36" customHeight="1">
      <c r="A2" s="1" t="inlineStr">
        <is>
          <t xml:space="preserve">단계</t>
        </is>
      </c>
      <c r="B2" s="1" t="inlineStr">
        <is>
          <t xml:space="preserve">포함 건수</t>
        </is>
      </c>
      <c r="C2" s="1" t="inlineStr">
        <is>
          <t xml:space="preserve">신규 기본(만 원)</t>
        </is>
      </c>
    </row>
    <row r="3" ht="25" customHeight="1">
      <c r="A3" s="0" t="inlineStr">
        <is>
          <t xml:space="preserve">발굴</t>
        </is>
      </c>
      <c r="B3" s="2">
        <v>10</v>
      </c>
      <c r="C3" s="2">
        <f>SUMIF(정리목록!E3:E62,"발굴",정리목록!L3:L62)</f>
        <v>5060.0</v>
      </c>
    </row>
    <row r="4" ht="25" customHeight="1">
      <c r="A4" s="0" t="inlineStr">
        <is>
          <t xml:space="preserve">미팅</t>
        </is>
      </c>
      <c r="B4" s="2">
        <v>13</v>
      </c>
      <c r="C4" s="2">
        <f>SUMIF(정리목록!E3:E62,"미팅",정리목록!L3:L62)</f>
        <v>14250.0</v>
      </c>
    </row>
    <row r="5" ht="25" customHeight="1">
      <c r="A5" s="0" t="inlineStr">
        <is>
          <t xml:space="preserve">제안</t>
        </is>
      </c>
      <c r="B5" s="2">
        <v>12</v>
      </c>
      <c r="C5" s="2">
        <f>SUMIF(정리목록!E3:E62,"제안",정리목록!L3:L62)</f>
        <v>29350.0</v>
      </c>
    </row>
    <row r="6" ht="25" customHeight="1">
      <c r="A6" s="0" t="inlineStr">
        <is>
          <t xml:space="preserve">협상</t>
        </is>
      </c>
      <c r="B6" s="2">
        <v>6</v>
      </c>
      <c r="C6" s="2">
        <f>SUMIF(정리목록!E3:E62,"협상",정리목록!L3:L62)</f>
        <v>13200.0</v>
      </c>
    </row>
    <row r="7" ht="25" customHeight="1">
      <c r="A7" s="0" t="inlineStr">
        <is>
          <t xml:space="preserve">계약 직전</t>
        </is>
      </c>
      <c r="B7" s="2">
        <v>7</v>
      </c>
      <c r="C7" s="2">
        <f>SUMIF(정리목록!E3:E62,"계약 직전",정리목록!L3:L62)</f>
        <v>38970.0</v>
      </c>
    </row>
  </sheetData>
  <autoFilter ref="A2:C7"/>
  <pageMargins left="0.3" right="0.3" top="0.5" bottom="0.5" header="0.2" footer="0.2"/>
  <pageSetup orientation="landscape" paperSize="9" fitToWidth="1" fitToHeight="0"/>
</worksheet>
</file>

<file path=xl/worksheets/sheet4.xml><?xml version="1.0" encoding="utf-8"?>
<worksheet xmlns="http://schemas.openxmlformats.org/spreadsheetml/2006/main">
  <dimension ref="A1:Q62"/>
  <sheetViews>
    <sheetView workbookViewId="0">
      <pane ySplit="2" topLeftCell="A3" activePane="bottomLeft" state="frozen"/>
    </sheetView>
  </sheetViews>
  <sheetFormatPr defaultRowHeight="25"/>
  <cols>
    <col min="1" max="1" width="15" customWidth="1"/>
    <col min="2" max="2" width="24" customWidth="1"/>
    <col min="3" max="3" width="25" customWidth="1"/>
    <col min="4" max="4" width="16" customWidth="1"/>
    <col min="5" max="5" width="20" customWidth="1"/>
    <col min="6" max="6" width="23" customWidth="1"/>
    <col min="7" max="7" width="20" customWidth="1"/>
    <col min="8" max="8" width="18" customWidth="1"/>
    <col min="9" max="9" width="23" customWidth="1"/>
    <col min="10" max="10" width="18" customWidth="1"/>
    <col min="11" max="11" width="20" customWidth="1"/>
    <col min="12" max="12" width="23" customWidth="1"/>
    <col min="13" max="13" width="23" customWidth="1"/>
    <col min="14" max="14" width="20" customWidth="1"/>
    <col min="15" max="15" width="20" customWidth="1"/>
    <col min="16" max="16" width="20" customWidth="1"/>
  </cols>
  <sheetData>
    <row r="1" ht="36" customHeight="1">
      <c r="A1" s="0" t="inlineStr">
        <is>
          <t xml:space="preserve">교육 영상 시연용 가상 자료</t>
        </is>
      </c>
    </row>
    <row r="2" ht="36" customHeight="1">
      <c r="A2" s="1" t="inlineStr">
        <is>
          <t xml:space="preserve">번호</t>
        </is>
      </c>
      <c r="B2" s="1" t="inlineStr">
        <is>
          <t xml:space="preserve">고객사</t>
        </is>
      </c>
      <c r="C2" s="1" t="inlineStr">
        <is>
          <t xml:space="preserve">서비스</t>
        </is>
      </c>
      <c r="D2" s="1" t="inlineStr">
        <is>
          <t xml:space="preserve">담당</t>
        </is>
      </c>
      <c r="E2" s="1" t="inlineStr">
        <is>
          <t xml:space="preserve">단계</t>
        </is>
      </c>
      <c r="F2" s="1" t="inlineStr">
        <is>
          <t xml:space="preserve">분기기여(만 원)</t>
        </is>
      </c>
      <c r="G2" s="1" t="inlineStr">
        <is>
          <t xml:space="preserve">예상 계약일</t>
        </is>
      </c>
      <c r="H2" s="1" t="inlineStr">
        <is>
          <t xml:space="preserve">기준 확률</t>
        </is>
      </c>
      <c r="I2" s="1" t="inlineStr">
        <is>
          <t xml:space="preserve">위험</t>
        </is>
      </c>
      <c r="J2" s="1" t="inlineStr">
        <is>
          <t xml:space="preserve">적용 확률</t>
        </is>
      </c>
      <c r="K2" s="1" t="inlineStr">
        <is>
          <t xml:space="preserve">처리</t>
        </is>
      </c>
      <c r="L2" s="1" t="inlineStr">
        <is>
          <t xml:space="preserve">기본(만 원)</t>
        </is>
      </c>
      <c r="M2" s="1" t="inlineStr">
        <is>
          <t xml:space="preserve">보수(만 원)</t>
        </is>
      </c>
      <c r="N2" s="1" t="inlineStr">
        <is>
          <t xml:space="preserve">마지막 연락</t>
        </is>
      </c>
      <c r="O2" s="1" t="inlineStr">
        <is>
          <t xml:space="preserve">미연락 일수</t>
        </is>
      </c>
      <c r="P2" s="1" t="inlineStr">
        <is>
          <t xml:space="preserve">중복 원번호</t>
        </is>
      </c>
      <c r="Q2" s="1" t="inlineStr">
        <is>
          <t xml:space="preserve">원본 파일</t>
        </is>
      </c>
    </row>
    <row r="3" ht="25" customHeight="1">
      <c r="A3" s="0" t="inlineStr">
        <is>
          <t xml:space="preserve">OP-001</t>
        </is>
      </c>
      <c r="B3" s="0" t="inlineStr">
        <is>
          <t xml:space="preserve">별하전자</t>
        </is>
      </c>
      <c r="C3" s="0" t="inlineStr">
        <is>
          <t xml:space="preserve">배차 화면 + 운송</t>
        </is>
      </c>
      <c r="D3" s="0" t="inlineStr">
        <is>
          <t xml:space="preserve">오하린</t>
        </is>
      </c>
      <c r="E3" s="0" t="inlineStr">
        <is>
          <t xml:space="preserve">계약 직전</t>
        </is>
      </c>
      <c r="F3" s="2">
        <v>6200.0</v>
      </c>
      <c r="G3" s="0" t="inlineStr">
        <is>
          <t xml:space="preserve">2026-11-24</t>
        </is>
      </c>
      <c r="H3" s="3">
        <v>0.9</v>
      </c>
      <c r="I3" s="0" t="inlineStr">
        <is>
          <t xml:space="preserve">없음</t>
        </is>
      </c>
      <c r="J3" s="3">
        <f>H3*IF(I3="없음",1,0.5)</f>
        <v>0.9</v>
      </c>
      <c r="K3" s="0" t="inlineStr">
        <is>
          <t xml:space="preserve">포함</t>
        </is>
      </c>
      <c r="L3" s="2">
        <f>IF(K3="포함",F3*J3,0)</f>
        <v>5580.0</v>
      </c>
      <c r="M3" s="2">
        <f>IF(AND(K3="포함",OR(E3="협상",E3="계약 직전"),I3="없음"),L3,0)</f>
        <v>5580.0</v>
      </c>
      <c r="N3" s="0" t="inlineStr">
        <is>
          <t xml:space="preserve">2026-10-27</t>
        </is>
      </c>
      <c r="O3" s="2">
        <v>6</v>
      </c>
      <c r="P3" s="0" t="inlineStr">
        <is>
          <t xml:space="preserve"/>
        </is>
      </c>
      <c r="Q3" s="0" t="inlineStr">
        <is>
          <t xml:space="preserve">CRM_오하린_가상.xlsx</t>
        </is>
      </c>
    </row>
    <row r="4" ht="25" customHeight="1">
      <c r="A4" s="0" t="inlineStr">
        <is>
          <t xml:space="preserve">OP-002</t>
        </is>
      </c>
      <c r="B4" s="0" t="inlineStr">
        <is>
          <t xml:space="preserve">나무결목재</t>
        </is>
      </c>
      <c r="C4" s="0" t="inlineStr">
        <is>
          <t xml:space="preserve">정기 노선 운송</t>
        </is>
      </c>
      <c r="D4" s="0" t="inlineStr">
        <is>
          <t xml:space="preserve">강태윤</t>
        </is>
      </c>
      <c r="E4" s="0" t="inlineStr">
        <is>
          <t xml:space="preserve">협상</t>
        </is>
      </c>
      <c r="F4" s="2">
        <v>1400.0</v>
      </c>
      <c r="G4" s="0" t="inlineStr">
        <is>
          <t xml:space="preserve">2027-03-21</t>
        </is>
      </c>
      <c r="H4" s="3">
        <v>0.75</v>
      </c>
      <c r="I4" s="0" t="inlineStr">
        <is>
          <t xml:space="preserve">연락 오래됨</t>
        </is>
      </c>
      <c r="J4" s="3">
        <f>H4*IF(I4="없음",1,0.5)</f>
        <v>0.375</v>
      </c>
      <c r="K4" s="0" t="inlineStr">
        <is>
          <t xml:space="preserve">포함</t>
        </is>
      </c>
      <c r="L4" s="2">
        <f>IF(K4="포함",F4*J4,0)</f>
        <v>525.0</v>
      </c>
      <c r="M4" s="2">
        <f>IF(AND(K4="포함",OR(E4="협상",E4="계약 직전"),I4="없음"),L4,0)</f>
        <v>0</v>
      </c>
      <c r="N4" s="0" t="inlineStr">
        <is>
          <t xml:space="preserve">2026-08-29</t>
        </is>
      </c>
      <c r="O4" s="2">
        <v>65</v>
      </c>
      <c r="P4" s="0" t="inlineStr">
        <is>
          <t xml:space="preserve"/>
        </is>
      </c>
      <c r="Q4" s="0" t="inlineStr">
        <is>
          <t xml:space="preserve">CRM_강태윤_가상.xlsx</t>
        </is>
      </c>
    </row>
    <row r="5" ht="25" customHeight="1">
      <c r="A5" s="0" t="inlineStr">
        <is>
          <t xml:space="preserve">OP-003</t>
        </is>
      </c>
      <c r="B5" s="0" t="inlineStr">
        <is>
          <t xml:space="preserve">은하부품</t>
        </is>
      </c>
      <c r="C5" s="0" t="inlineStr">
        <is>
          <t xml:space="preserve">정기 노선 운송</t>
        </is>
      </c>
      <c r="D5" s="0" t="inlineStr">
        <is>
          <t xml:space="preserve">강태윤</t>
        </is>
      </c>
      <c r="E5" s="0" t="inlineStr">
        <is>
          <t xml:space="preserve">제안</t>
        </is>
      </c>
      <c r="F5" s="2">
        <v>3600.0</v>
      </c>
      <c r="G5" s="0" t="inlineStr">
        <is>
          <t xml:space="preserve">2026-11-23</t>
        </is>
      </c>
      <c r="H5" s="3">
        <v>0.5</v>
      </c>
      <c r="I5" s="0" t="inlineStr">
        <is>
          <t xml:space="preserve">없음</t>
        </is>
      </c>
      <c r="J5" s="3">
        <f>H5*IF(I5="없음",1,0.5)</f>
        <v>0.5</v>
      </c>
      <c r="K5" s="0" t="inlineStr">
        <is>
          <t xml:space="preserve">포함</t>
        </is>
      </c>
      <c r="L5" s="2">
        <f>IF(K5="포함",F5*J5,0)</f>
        <v>1800.0</v>
      </c>
      <c r="M5" s="2">
        <f>IF(AND(K5="포함",OR(E5="협상",E5="계약 직전"),I5="없음"),L5,0)</f>
        <v>0</v>
      </c>
      <c r="N5" s="0" t="inlineStr">
        <is>
          <t xml:space="preserve">2026-10-26</t>
        </is>
      </c>
      <c r="O5" s="2">
        <v>7</v>
      </c>
      <c r="P5" s="0" t="inlineStr">
        <is>
          <t xml:space="preserve"/>
        </is>
      </c>
      <c r="Q5" s="0" t="inlineStr">
        <is>
          <t xml:space="preserve">CRM_강태윤_가상.xlsx</t>
        </is>
      </c>
    </row>
    <row r="6" ht="25" customHeight="1">
      <c r="A6" s="0" t="inlineStr">
        <is>
          <t xml:space="preserve">OP-004</t>
        </is>
      </c>
      <c r="B6" s="0" t="inlineStr">
        <is>
          <t xml:space="preserve">들꽃농산</t>
        </is>
      </c>
      <c r="C6" s="0" t="inlineStr">
        <is>
          <t xml:space="preserve">배차 화면 + 운송</t>
        </is>
      </c>
      <c r="D6" s="0" t="inlineStr">
        <is>
          <t xml:space="preserve">오하린</t>
        </is>
      </c>
      <c r="E6" s="0" t="inlineStr">
        <is>
          <t xml:space="preserve">제안</t>
        </is>
      </c>
      <c r="F6" s="2">
        <v>7600.0</v>
      </c>
      <c r="G6" s="0" t="inlineStr">
        <is>
          <t xml:space="preserve">2027-04-22</t>
        </is>
      </c>
      <c r="H6" s="3">
        <v>0.5</v>
      </c>
      <c r="I6" s="0" t="inlineStr">
        <is>
          <t xml:space="preserve">없음</t>
        </is>
      </c>
      <c r="J6" s="3">
        <f>H6*IF(I6="없음",1,0.5)</f>
        <v>0.5</v>
      </c>
      <c r="K6" s="0" t="inlineStr">
        <is>
          <t xml:space="preserve">분기 밖</t>
        </is>
      </c>
      <c r="L6" s="2">
        <f>IF(K6="포함",F6*J6,0)</f>
        <v>0</v>
      </c>
      <c r="M6" s="2">
        <f>IF(AND(K6="포함",OR(E6="협상",E6="계약 직전"),I6="없음"),L6,0)</f>
        <v>0</v>
      </c>
      <c r="N6" s="0" t="inlineStr">
        <is>
          <t xml:space="preserve">2026-10-05</t>
        </is>
      </c>
      <c r="O6" s="2">
        <v>28</v>
      </c>
      <c r="P6" s="0" t="inlineStr">
        <is>
          <t xml:space="preserve"/>
        </is>
      </c>
      <c r="Q6" s="0" t="inlineStr">
        <is>
          <t xml:space="preserve">CRM_오하린_가상.xlsx</t>
        </is>
      </c>
    </row>
    <row r="7" ht="25" customHeight="1">
      <c r="A7" s="0" t="inlineStr">
        <is>
          <t xml:space="preserve">OP-005</t>
        </is>
      </c>
      <c r="B7" s="0" t="inlineStr">
        <is>
          <t xml:space="preserve">마중물산</t>
        </is>
      </c>
      <c r="C7" s="0" t="inlineStr">
        <is>
          <t xml:space="preserve">정기 노선 운송</t>
        </is>
      </c>
      <c r="D7" s="0" t="inlineStr">
        <is>
          <t xml:space="preserve">강태윤</t>
        </is>
      </c>
      <c r="E7" s="0" t="inlineStr">
        <is>
          <t xml:space="preserve">제안</t>
        </is>
      </c>
      <c r="F7" s="2">
        <v>4400.0</v>
      </c>
      <c r="G7" s="0" t="inlineStr">
        <is>
          <t xml:space="preserve">2027-01-19</t>
        </is>
      </c>
      <c r="H7" s="3">
        <v>0.5</v>
      </c>
      <c r="I7" s="0" t="inlineStr">
        <is>
          <t xml:space="preserve">없음</t>
        </is>
      </c>
      <c r="J7" s="3">
        <f>H7*IF(I7="없음",1,0.5)</f>
        <v>0.5</v>
      </c>
      <c r="K7" s="0" t="inlineStr">
        <is>
          <t xml:space="preserve">포함</t>
        </is>
      </c>
      <c r="L7" s="2">
        <f>IF(K7="포함",F7*J7,0)</f>
        <v>2200.0</v>
      </c>
      <c r="M7" s="2">
        <f>IF(AND(K7="포함",OR(E7="협상",E7="계약 직전"),I7="없음"),L7,0)</f>
        <v>0</v>
      </c>
      <c r="N7" s="0" t="inlineStr">
        <is>
          <t xml:space="preserve">2026-10-04</t>
        </is>
      </c>
      <c r="O7" s="2">
        <v>29</v>
      </c>
      <c r="P7" s="0" t="inlineStr">
        <is>
          <t xml:space="preserve"/>
        </is>
      </c>
      <c r="Q7" s="0" t="inlineStr">
        <is>
          <t xml:space="preserve">CRM_강태윤_가상.xlsx</t>
        </is>
      </c>
    </row>
    <row r="8" ht="25" customHeight="1">
      <c r="A8" s="0" t="inlineStr">
        <is>
          <t xml:space="preserve">OP-006</t>
        </is>
      </c>
      <c r="B8" s="0" t="inlineStr">
        <is>
          <t xml:space="preserve">초록생활</t>
        </is>
      </c>
      <c r="C8" s="0" t="inlineStr">
        <is>
          <t xml:space="preserve">공장 간 운송</t>
        </is>
      </c>
      <c r="D8" s="0" t="inlineStr">
        <is>
          <t xml:space="preserve">정민수</t>
        </is>
      </c>
      <c r="E8" s="0" t="inlineStr">
        <is>
          <t xml:space="preserve">미팅</t>
        </is>
      </c>
      <c r="F8" s="2">
        <v>6400.0</v>
      </c>
      <c r="G8" s="0" t="inlineStr">
        <is>
          <t xml:space="preserve">2027-01-12</t>
        </is>
      </c>
      <c r="H8" s="3">
        <v>0.25</v>
      </c>
      <c r="I8" s="0" t="inlineStr">
        <is>
          <t xml:space="preserve">없음</t>
        </is>
      </c>
      <c r="J8" s="3">
        <f>H8*IF(I8="없음",1,0.5)</f>
        <v>0.25</v>
      </c>
      <c r="K8" s="0" t="inlineStr">
        <is>
          <t xml:space="preserve">포함</t>
        </is>
      </c>
      <c r="L8" s="2">
        <f>IF(K8="포함",F8*J8,0)</f>
        <v>1600.0</v>
      </c>
      <c r="M8" s="2">
        <f>IF(AND(K8="포함",OR(E8="협상",E8="계약 직전"),I8="없음"),L8,0)</f>
        <v>0</v>
      </c>
      <c r="N8" s="0" t="inlineStr">
        <is>
          <t xml:space="preserve">2026-10-14</t>
        </is>
      </c>
      <c r="O8" s="2">
        <v>19</v>
      </c>
      <c r="P8" s="0" t="inlineStr">
        <is>
          <t xml:space="preserve"/>
        </is>
      </c>
      <c r="Q8" s="0" t="inlineStr">
        <is>
          <t xml:space="preserve">CRM_정민수_가상.xlsx</t>
        </is>
      </c>
    </row>
    <row r="9" ht="25" customHeight="1">
      <c r="A9" s="0" t="inlineStr">
        <is>
          <t xml:space="preserve">OP-007</t>
        </is>
      </c>
      <c r="B9" s="0" t="inlineStr">
        <is>
          <t xml:space="preserve">이랑식품</t>
        </is>
      </c>
      <c r="C9" s="0" t="inlineStr">
        <is>
          <t xml:space="preserve">창고 보관·출고</t>
        </is>
      </c>
      <c r="D9" s="0" t="inlineStr">
        <is>
          <t xml:space="preserve">서지아</t>
        </is>
      </c>
      <c r="E9" s="0" t="inlineStr">
        <is>
          <t xml:space="preserve">제안</t>
        </is>
      </c>
      <c r="G9" s="0" t="inlineStr">
        <is>
          <t xml:space="preserve">2027-01-31</t>
        </is>
      </c>
      <c r="H9" s="3">
        <v>0.5</v>
      </c>
      <c r="I9" s="0" t="inlineStr">
        <is>
          <t xml:space="preserve">없음</t>
        </is>
      </c>
      <c r="J9" s="3">
        <f>H9*IF(I9="없음",1,0.5)</f>
        <v>0.5</v>
      </c>
      <c r="K9" s="0" t="inlineStr">
        <is>
          <t xml:space="preserve">금액 확인</t>
        </is>
      </c>
      <c r="L9" s="2">
        <f>IF(K9="포함",F9*J9,0)</f>
        <v>0</v>
      </c>
      <c r="M9" s="2">
        <f>IF(AND(K9="포함",OR(E9="협상",E9="계약 직전"),I9="없음"),L9,0)</f>
        <v>0</v>
      </c>
      <c r="N9" s="0" t="inlineStr">
        <is>
          <t xml:space="preserve">2026-10-11</t>
        </is>
      </c>
      <c r="O9" s="2">
        <v>22</v>
      </c>
      <c r="P9" s="0" t="inlineStr">
        <is>
          <t xml:space="preserve"/>
        </is>
      </c>
      <c r="Q9" s="0" t="inlineStr">
        <is>
          <t xml:space="preserve">CRM_서지아_가상.xlsx</t>
        </is>
      </c>
    </row>
    <row r="10" ht="25" customHeight="1">
      <c r="A10" s="0" t="inlineStr">
        <is>
          <t xml:space="preserve">OP-008</t>
        </is>
      </c>
      <c r="B10" s="0" t="inlineStr">
        <is>
          <t xml:space="preserve">서해정공</t>
        </is>
      </c>
      <c r="C10" s="0" t="inlineStr">
        <is>
          <t xml:space="preserve">창고 보관·출고</t>
        </is>
      </c>
      <c r="D10" s="0" t="inlineStr">
        <is>
          <t xml:space="preserve">서지아</t>
        </is>
      </c>
      <c r="E10" s="0" t="inlineStr">
        <is>
          <t xml:space="preserve">미팅</t>
        </is>
      </c>
      <c r="F10" s="2">
        <v>9000.0</v>
      </c>
      <c r="G10" s="0" t="inlineStr">
        <is>
          <t xml:space="preserve">2027-02-09</t>
        </is>
      </c>
      <c r="H10" s="3">
        <v>0.25</v>
      </c>
      <c r="I10" s="0" t="inlineStr">
        <is>
          <t xml:space="preserve">없음</t>
        </is>
      </c>
      <c r="J10" s="3">
        <f>H10*IF(I10="없음",1,0.5)</f>
        <v>0.25</v>
      </c>
      <c r="K10" s="0" t="inlineStr">
        <is>
          <t xml:space="preserve">포함</t>
        </is>
      </c>
      <c r="L10" s="2">
        <f>IF(K10="포함",F10*J10,0)</f>
        <v>2250.0</v>
      </c>
      <c r="M10" s="2">
        <f>IF(AND(K10="포함",OR(E10="협상",E10="계약 직전"),I10="없음"),L10,0)</f>
        <v>0</v>
      </c>
      <c r="N10" s="0" t="inlineStr">
        <is>
          <t xml:space="preserve">2026-09-25</t>
        </is>
      </c>
      <c r="O10" s="2">
        <v>38</v>
      </c>
      <c r="P10" s="0" t="inlineStr">
        <is>
          <t xml:space="preserve"/>
        </is>
      </c>
      <c r="Q10" s="0" t="inlineStr">
        <is>
          <t xml:space="preserve">CRM_서지아_가상.xlsx</t>
        </is>
      </c>
    </row>
    <row r="11" ht="25" customHeight="1">
      <c r="A11" s="0" t="inlineStr">
        <is>
          <t xml:space="preserve">OP-009</t>
        </is>
      </c>
      <c r="B11" s="0" t="inlineStr">
        <is>
          <t xml:space="preserve">보람전기</t>
        </is>
      </c>
      <c r="C11" s="0" t="inlineStr">
        <is>
          <t xml:space="preserve">정기 노선 운송</t>
        </is>
      </c>
      <c r="D11" s="0" t="inlineStr">
        <is>
          <t xml:space="preserve">강태윤</t>
        </is>
      </c>
      <c r="E11" s="0" t="inlineStr">
        <is>
          <t xml:space="preserve">미팅</t>
        </is>
      </c>
      <c r="F11" s="2">
        <v>7600.0</v>
      </c>
      <c r="G11" s="0" t="inlineStr">
        <is>
          <t xml:space="preserve">2027-01-14</t>
        </is>
      </c>
      <c r="H11" s="3">
        <v>0.25</v>
      </c>
      <c r="I11" s="0" t="inlineStr">
        <is>
          <t xml:space="preserve">없음</t>
        </is>
      </c>
      <c r="J11" s="3">
        <f>H11*IF(I11="없음",1,0.5)</f>
        <v>0.25</v>
      </c>
      <c r="K11" s="0" t="inlineStr">
        <is>
          <t xml:space="preserve">포함</t>
        </is>
      </c>
      <c r="L11" s="2">
        <f>IF(K11="포함",F11*J11,0)</f>
        <v>1900.0</v>
      </c>
      <c r="M11" s="2">
        <f>IF(AND(K11="포함",OR(E11="협상",E11="계약 직전"),I11="없음"),L11,0)</f>
        <v>0</v>
      </c>
      <c r="N11" s="0" t="inlineStr">
        <is>
          <t xml:space="preserve">2026-10-24</t>
        </is>
      </c>
      <c r="O11" s="2">
        <v>9</v>
      </c>
      <c r="P11" s="0" t="inlineStr">
        <is>
          <t xml:space="preserve"/>
        </is>
      </c>
      <c r="Q11" s="0" t="inlineStr">
        <is>
          <t xml:space="preserve">CRM_강태윤_가상.xlsx</t>
        </is>
      </c>
    </row>
    <row r="12" ht="25" customHeight="1">
      <c r="A12" s="0" t="inlineStr">
        <is>
          <t xml:space="preserve">OP-010</t>
        </is>
      </c>
      <c r="B12" s="0" t="inlineStr">
        <is>
          <t xml:space="preserve">단비생활</t>
        </is>
      </c>
      <c r="C12" s="0" t="inlineStr">
        <is>
          <t xml:space="preserve">공장 간 운송</t>
        </is>
      </c>
      <c r="D12" s="0" t="inlineStr">
        <is>
          <t xml:space="preserve">정민수</t>
        </is>
      </c>
      <c r="E12" s="0" t="inlineStr">
        <is>
          <t xml:space="preserve">제안</t>
        </is>
      </c>
      <c r="F12" s="2">
        <v>5000.0</v>
      </c>
      <c r="G12" s="0" t="inlineStr">
        <is>
          <t xml:space="preserve">2027-02-15</t>
        </is>
      </c>
      <c r="H12" s="3">
        <v>0.5</v>
      </c>
      <c r="I12" s="0" t="inlineStr">
        <is>
          <t xml:space="preserve">연락 오래됨</t>
        </is>
      </c>
      <c r="J12" s="3">
        <f>H12*IF(I12="없음",1,0.5)</f>
        <v>0.25</v>
      </c>
      <c r="K12" s="0" t="inlineStr">
        <is>
          <t xml:space="preserve">포함</t>
        </is>
      </c>
      <c r="L12" s="2">
        <f>IF(K12="포함",F12*J12,0)</f>
        <v>1250.0</v>
      </c>
      <c r="M12" s="2">
        <f>IF(AND(K12="포함",OR(E12="협상",E12="계약 직전"),I12="없음"),L12,0)</f>
        <v>0</v>
      </c>
      <c r="N12" s="0" t="inlineStr">
        <is>
          <t xml:space="preserve">2026-08-20</t>
        </is>
      </c>
      <c r="O12" s="2">
        <v>74</v>
      </c>
      <c r="P12" s="0" t="inlineStr">
        <is>
          <t xml:space="preserve"/>
        </is>
      </c>
      <c r="Q12" s="0" t="inlineStr">
        <is>
          <t xml:space="preserve">CRM_정민수_가상.xlsx</t>
        </is>
      </c>
    </row>
    <row r="13" ht="25" customHeight="1">
      <c r="A13" s="0" t="inlineStr">
        <is>
          <t xml:space="preserve">OP-011</t>
        </is>
      </c>
      <c r="B13" s="0" t="inlineStr">
        <is>
          <t xml:space="preserve">누리팜</t>
        </is>
      </c>
      <c r="C13" s="0" t="inlineStr">
        <is>
          <t xml:space="preserve">배차 화면 + 운송</t>
        </is>
      </c>
      <c r="D13" s="0" t="inlineStr">
        <is>
          <t xml:space="preserve">오하린</t>
        </is>
      </c>
      <c r="E13" s="0" t="inlineStr">
        <is>
          <t xml:space="preserve">발굴</t>
        </is>
      </c>
      <c r="F13" s="2">
        <v>9000.0</v>
      </c>
      <c r="G13" s="0" t="inlineStr">
        <is>
          <t xml:space="preserve">2026-12-10</t>
        </is>
      </c>
      <c r="H13" s="3">
        <v>0.1</v>
      </c>
      <c r="I13" s="0" t="inlineStr">
        <is>
          <t xml:space="preserve">없음</t>
        </is>
      </c>
      <c r="J13" s="3">
        <f>H13*IF(I13="없음",1,0.5)</f>
        <v>0.1</v>
      </c>
      <c r="K13" s="0" t="inlineStr">
        <is>
          <t xml:space="preserve">포함</t>
        </is>
      </c>
      <c r="L13" s="2">
        <f>IF(K13="포함",F13*J13,0)</f>
        <v>900.0</v>
      </c>
      <c r="M13" s="2">
        <f>IF(AND(K13="포함",OR(E13="협상",E13="계약 직전"),I13="없음"),L13,0)</f>
        <v>0</v>
      </c>
      <c r="N13" s="0" t="inlineStr">
        <is>
          <t xml:space="preserve">2026-10-24</t>
        </is>
      </c>
      <c r="O13" s="2">
        <v>9</v>
      </c>
      <c r="P13" s="0" t="inlineStr">
        <is>
          <t xml:space="preserve"/>
        </is>
      </c>
      <c r="Q13" s="0" t="inlineStr">
        <is>
          <t xml:space="preserve">CRM_오하린_가상.xlsx</t>
        </is>
      </c>
    </row>
    <row r="14" ht="25" customHeight="1">
      <c r="A14" s="0" t="inlineStr">
        <is>
          <t xml:space="preserve">OP-012</t>
        </is>
      </c>
      <c r="B14" s="0" t="inlineStr">
        <is>
          <t xml:space="preserve">바른금속</t>
        </is>
      </c>
      <c r="C14" s="0" t="inlineStr">
        <is>
          <t xml:space="preserve">배차 화면 + 운송</t>
        </is>
      </c>
      <c r="D14" s="0" t="inlineStr">
        <is>
          <t xml:space="preserve">오하린</t>
        </is>
      </c>
      <c r="E14" s="0" t="inlineStr">
        <is>
          <t xml:space="preserve">발굴</t>
        </is>
      </c>
      <c r="F14" s="2">
        <v>8000.0</v>
      </c>
      <c r="G14" s="0" t="inlineStr">
        <is>
          <t xml:space="preserve">2027-04-28</t>
        </is>
      </c>
      <c r="H14" s="3">
        <v>0.1</v>
      </c>
      <c r="I14" s="0" t="inlineStr">
        <is>
          <t xml:space="preserve">없음</t>
        </is>
      </c>
      <c r="J14" s="3">
        <f>H14*IF(I14="없음",1,0.5)</f>
        <v>0.1</v>
      </c>
      <c r="K14" s="0" t="inlineStr">
        <is>
          <t xml:space="preserve">분기 밖</t>
        </is>
      </c>
      <c r="L14" s="2">
        <f>IF(K14="포함",F14*J14,0)</f>
        <v>0</v>
      </c>
      <c r="M14" s="2">
        <f>IF(AND(K14="포함",OR(E14="협상",E14="계약 직전"),I14="없음"),L14,0)</f>
        <v>0</v>
      </c>
      <c r="N14" s="0" t="inlineStr">
        <is>
          <t xml:space="preserve">2026-10-03</t>
        </is>
      </c>
      <c r="O14" s="2">
        <v>30</v>
      </c>
      <c r="P14" s="0" t="inlineStr">
        <is>
          <t xml:space="preserve"/>
        </is>
      </c>
      <c r="Q14" s="0" t="inlineStr">
        <is>
          <t xml:space="preserve">CRM_오하린_가상.xlsx</t>
        </is>
      </c>
    </row>
    <row r="15" ht="25" customHeight="1">
      <c r="A15" s="0" t="inlineStr">
        <is>
          <t xml:space="preserve">OP-013</t>
        </is>
      </c>
      <c r="B15" s="0" t="inlineStr">
        <is>
          <t xml:space="preserve">새솔정밀</t>
        </is>
      </c>
      <c r="C15" s="0" t="inlineStr">
        <is>
          <t xml:space="preserve">배차 화면 + 운송</t>
        </is>
      </c>
      <c r="D15" s="0" t="inlineStr">
        <is>
          <t xml:space="preserve">오하린</t>
        </is>
      </c>
      <c r="E15" s="0" t="inlineStr">
        <is>
          <t xml:space="preserve">제안</t>
        </is>
      </c>
      <c r="F15" s="2">
        <v>7200.0</v>
      </c>
      <c r="G15" s="0" t="inlineStr">
        <is>
          <t xml:space="preserve">2026-11-26</t>
        </is>
      </c>
      <c r="H15" s="3">
        <v>0.5</v>
      </c>
      <c r="I15" s="0" t="inlineStr">
        <is>
          <t xml:space="preserve">없음</t>
        </is>
      </c>
      <c r="J15" s="3">
        <f>H15*IF(I15="없음",1,0.5)</f>
        <v>0.5</v>
      </c>
      <c r="K15" s="0" t="inlineStr">
        <is>
          <t xml:space="preserve">포함</t>
        </is>
      </c>
      <c r="L15" s="2">
        <f>IF(K15="포함",F15*J15,0)</f>
        <v>3600.0</v>
      </c>
      <c r="M15" s="2">
        <f>IF(AND(K15="포함",OR(E15="협상",E15="계약 직전"),I15="없음"),L15,0)</f>
        <v>0</v>
      </c>
      <c r="N15" s="0" t="inlineStr">
        <is>
          <t xml:space="preserve">2026-10-15</t>
        </is>
      </c>
      <c r="O15" s="2">
        <v>18</v>
      </c>
      <c r="P15" s="0" t="inlineStr">
        <is>
          <t xml:space="preserve"/>
        </is>
      </c>
      <c r="Q15" s="0" t="inlineStr">
        <is>
          <t xml:space="preserve">CRM_오하린_가상.xlsx</t>
        </is>
      </c>
    </row>
    <row r="16" ht="25" customHeight="1">
      <c r="A16" s="0" t="inlineStr">
        <is>
          <t xml:space="preserve">OP-014</t>
        </is>
      </c>
      <c r="B16" s="0" t="inlineStr">
        <is>
          <t xml:space="preserve">라온전자</t>
        </is>
      </c>
      <c r="C16" s="0" t="inlineStr">
        <is>
          <t xml:space="preserve">창고 보관·출고</t>
        </is>
      </c>
      <c r="D16" s="0" t="inlineStr">
        <is>
          <t xml:space="preserve">서지아</t>
        </is>
      </c>
      <c r="E16" s="0" t="inlineStr">
        <is>
          <t xml:space="preserve">발굴</t>
        </is>
      </c>
      <c r="F16" s="2">
        <v>7400.0</v>
      </c>
      <c r="G16" s="0" t="inlineStr">
        <is>
          <t xml:space="preserve">2027-02-06</t>
        </is>
      </c>
      <c r="H16" s="3">
        <v>0.1</v>
      </c>
      <c r="I16" s="0" t="inlineStr">
        <is>
          <t xml:space="preserve">없음</t>
        </is>
      </c>
      <c r="J16" s="3">
        <f>H16*IF(I16="없음",1,0.5)</f>
        <v>0.1</v>
      </c>
      <c r="K16" s="0" t="inlineStr">
        <is>
          <t xml:space="preserve">포함</t>
        </is>
      </c>
      <c r="L16" s="2">
        <f>IF(K16="포함",F16*J16,0)</f>
        <v>740.0</v>
      </c>
      <c r="M16" s="2">
        <f>IF(AND(K16="포함",OR(E16="협상",E16="계약 직전"),I16="없음"),L16,0)</f>
        <v>0</v>
      </c>
      <c r="N16" s="0" t="inlineStr">
        <is>
          <t xml:space="preserve">2026-10-02</t>
        </is>
      </c>
      <c r="O16" s="2">
        <v>31</v>
      </c>
      <c r="P16" s="0" t="inlineStr">
        <is>
          <t xml:space="preserve"/>
        </is>
      </c>
      <c r="Q16" s="0" t="inlineStr">
        <is>
          <t xml:space="preserve">CRM_서지아_가상.xlsx</t>
        </is>
      </c>
    </row>
    <row r="17" ht="25" customHeight="1">
      <c r="A17" s="0" t="inlineStr">
        <is>
          <t xml:space="preserve">OP-015</t>
        </is>
      </c>
      <c r="B17" s="0" t="inlineStr">
        <is>
          <t xml:space="preserve">한울금형</t>
        </is>
      </c>
      <c r="C17" s="0" t="inlineStr">
        <is>
          <t xml:space="preserve">정기 노선 운송</t>
        </is>
      </c>
      <c r="D17" s="0" t="inlineStr">
        <is>
          <t xml:space="preserve">강태윤</t>
        </is>
      </c>
      <c r="E17" s="0" t="inlineStr">
        <is>
          <t xml:space="preserve">협상</t>
        </is>
      </c>
      <c r="F17" s="2">
        <v>5400.0</v>
      </c>
      <c r="G17" s="0" t="inlineStr">
        <is>
          <t xml:space="preserve">2026-10-27</t>
        </is>
      </c>
      <c r="H17" s="3">
        <v>0.75</v>
      </c>
      <c r="I17" s="0" t="inlineStr">
        <is>
          <t xml:space="preserve">계약일 지남</t>
        </is>
      </c>
      <c r="J17" s="3">
        <f>H17*IF(I17="없음",1,0.5)</f>
        <v>0.375</v>
      </c>
      <c r="K17" s="0" t="inlineStr">
        <is>
          <t xml:space="preserve">포함</t>
        </is>
      </c>
      <c r="L17" s="2">
        <f>IF(K17="포함",F17*J17,0)</f>
        <v>2025.0</v>
      </c>
      <c r="M17" s="2">
        <f>IF(AND(K17="포함",OR(E17="협상",E17="계약 직전"),I17="없음"),L17,0)</f>
        <v>0</v>
      </c>
      <c r="N17" s="0" t="inlineStr">
        <is>
          <t xml:space="preserve">2026-10-12</t>
        </is>
      </c>
      <c r="O17" s="2">
        <v>21</v>
      </c>
      <c r="P17" s="0" t="inlineStr">
        <is>
          <t xml:space="preserve"/>
        </is>
      </c>
      <c r="Q17" s="0" t="inlineStr">
        <is>
          <t xml:space="preserve">CRM_강태윤_가상.xlsx</t>
        </is>
      </c>
    </row>
    <row r="18" ht="25" customHeight="1">
      <c r="A18" s="0" t="inlineStr">
        <is>
          <t xml:space="preserve">OP-016</t>
        </is>
      </c>
      <c r="B18" s="0" t="inlineStr">
        <is>
          <t xml:space="preserve">주연케미칼</t>
        </is>
      </c>
      <c r="C18" s="0" t="inlineStr">
        <is>
          <t xml:space="preserve">창고 보관·출고</t>
        </is>
      </c>
      <c r="D18" s="0" t="inlineStr">
        <is>
          <t xml:space="preserve">서지아</t>
        </is>
      </c>
      <c r="E18" s="0" t="inlineStr">
        <is>
          <t xml:space="preserve">미팅</t>
        </is>
      </c>
      <c r="F18" s="2">
        <v>2400.0</v>
      </c>
      <c r="G18" s="0" t="inlineStr">
        <is>
          <t xml:space="preserve">2027-01-10</t>
        </is>
      </c>
      <c r="H18" s="3">
        <v>0.25</v>
      </c>
      <c r="I18" s="0" t="inlineStr">
        <is>
          <t xml:space="preserve">없음</t>
        </is>
      </c>
      <c r="J18" s="3">
        <f>H18*IF(I18="없음",1,0.5)</f>
        <v>0.25</v>
      </c>
      <c r="K18" s="0" t="inlineStr">
        <is>
          <t xml:space="preserve">포함</t>
        </is>
      </c>
      <c r="L18" s="2">
        <f>IF(K18="포함",F18*J18,0)</f>
        <v>600.0</v>
      </c>
      <c r="M18" s="2">
        <f>IF(AND(K18="포함",OR(E18="협상",E18="계약 직전"),I18="없음"),L18,0)</f>
        <v>0</v>
      </c>
      <c r="N18" s="0" t="inlineStr">
        <is>
          <t xml:space="preserve">2026-10-26</t>
        </is>
      </c>
      <c r="O18" s="2">
        <v>7</v>
      </c>
      <c r="P18" s="0" t="inlineStr">
        <is>
          <t xml:space="preserve"/>
        </is>
      </c>
      <c r="Q18" s="0" t="inlineStr">
        <is>
          <t xml:space="preserve">CRM_서지아_가상.xlsx</t>
        </is>
      </c>
    </row>
    <row r="19" ht="25" customHeight="1">
      <c r="A19" s="0" t="inlineStr">
        <is>
          <t xml:space="preserve">OP-017</t>
        </is>
      </c>
      <c r="B19" s="0" t="inlineStr">
        <is>
          <t xml:space="preserve">빛고을전자</t>
        </is>
      </c>
      <c r="C19" s="0" t="inlineStr">
        <is>
          <t xml:space="preserve">창고 보관·출고</t>
        </is>
      </c>
      <c r="D19" s="0" t="inlineStr">
        <is>
          <t xml:space="preserve">서지아</t>
        </is>
      </c>
      <c r="E19" s="0" t="inlineStr">
        <is>
          <t xml:space="preserve">제안</t>
        </is>
      </c>
      <c r="F19" s="2">
        <v>6200.0</v>
      </c>
      <c r="G19" s="0" t="inlineStr">
        <is>
          <t xml:space="preserve">2027-03-04</t>
        </is>
      </c>
      <c r="H19" s="3">
        <v>0.5</v>
      </c>
      <c r="I19" s="0" t="inlineStr">
        <is>
          <t xml:space="preserve">없음</t>
        </is>
      </c>
      <c r="J19" s="3">
        <f>H19*IF(I19="없음",1,0.5)</f>
        <v>0.5</v>
      </c>
      <c r="K19" s="0" t="inlineStr">
        <is>
          <t xml:space="preserve">포함</t>
        </is>
      </c>
      <c r="L19" s="2">
        <f>IF(K19="포함",F19*J19,0)</f>
        <v>3100.0</v>
      </c>
      <c r="M19" s="2">
        <f>IF(AND(K19="포함",OR(E19="협상",E19="계약 직전"),I19="없음"),L19,0)</f>
        <v>0</v>
      </c>
      <c r="N19" s="0" t="inlineStr">
        <is>
          <t xml:space="preserve">2026-09-26</t>
        </is>
      </c>
      <c r="O19" s="2">
        <v>37</v>
      </c>
      <c r="P19" s="0" t="inlineStr">
        <is>
          <t xml:space="preserve"/>
        </is>
      </c>
      <c r="Q19" s="0" t="inlineStr">
        <is>
          <t xml:space="preserve">CRM_서지아_가상.xlsx</t>
        </is>
      </c>
    </row>
    <row r="20" ht="25" customHeight="1">
      <c r="A20" s="0" t="inlineStr">
        <is>
          <t xml:space="preserve">OP-018</t>
        </is>
      </c>
      <c r="B20" s="0" t="inlineStr">
        <is>
          <t xml:space="preserve">해솔전자</t>
        </is>
      </c>
      <c r="C20" s="0" t="inlineStr">
        <is>
          <t xml:space="preserve">공장 간 운송</t>
        </is>
      </c>
      <c r="D20" s="0" t="inlineStr">
        <is>
          <t xml:space="preserve">정민수</t>
        </is>
      </c>
      <c r="E20" s="0" t="inlineStr">
        <is>
          <t xml:space="preserve">미팅</t>
        </is>
      </c>
      <c r="F20" s="2">
        <v>1600.0</v>
      </c>
      <c r="G20" s="0" t="inlineStr">
        <is>
          <t xml:space="preserve">2027-02-26</t>
        </is>
      </c>
      <c r="H20" s="3">
        <v>0.25</v>
      </c>
      <c r="I20" s="0" t="inlineStr">
        <is>
          <t xml:space="preserve">연락 오래됨</t>
        </is>
      </c>
      <c r="J20" s="3">
        <f>H20*IF(I20="없음",1,0.5)</f>
        <v>0.125</v>
      </c>
      <c r="K20" s="0" t="inlineStr">
        <is>
          <t xml:space="preserve">포함</t>
        </is>
      </c>
      <c r="L20" s="2">
        <f>IF(K20="포함",F20*J20,0)</f>
        <v>200.0</v>
      </c>
      <c r="M20" s="2">
        <f>IF(AND(K20="포함",OR(E20="협상",E20="계약 직전"),I20="없음"),L20,0)</f>
        <v>0</v>
      </c>
      <c r="N20" s="0" t="inlineStr">
        <is>
          <t xml:space="preserve">2026-08-11</t>
        </is>
      </c>
      <c r="O20" s="2">
        <v>83</v>
      </c>
      <c r="P20" s="0" t="inlineStr">
        <is>
          <t xml:space="preserve"/>
        </is>
      </c>
      <c r="Q20" s="0" t="inlineStr">
        <is>
          <t xml:space="preserve">CRM_정민수_가상.xlsx</t>
        </is>
      </c>
    </row>
    <row r="21" ht="25" customHeight="1">
      <c r="A21" s="0" t="inlineStr">
        <is>
          <t xml:space="preserve">OP-019</t>
        </is>
      </c>
      <c r="B21" s="0" t="inlineStr">
        <is>
          <t xml:space="preserve">여울화학</t>
        </is>
      </c>
      <c r="C21" s="0" t="inlineStr">
        <is>
          <t xml:space="preserve">공장 간 운송</t>
        </is>
      </c>
      <c r="D21" s="0" t="inlineStr">
        <is>
          <t xml:space="preserve">정민수</t>
        </is>
      </c>
      <c r="E21" s="0" t="inlineStr">
        <is>
          <t xml:space="preserve">제안</t>
        </is>
      </c>
      <c r="F21" s="2">
        <v>5000.0</v>
      </c>
      <c r="G21" s="0" t="inlineStr">
        <is>
          <t xml:space="preserve">2027-02-03</t>
        </is>
      </c>
      <c r="H21" s="3">
        <v>0.5</v>
      </c>
      <c r="I21" s="0" t="inlineStr">
        <is>
          <t xml:space="preserve">없음</t>
        </is>
      </c>
      <c r="J21" s="3">
        <f>H21*IF(I21="없음",1,0.5)</f>
        <v>0.5</v>
      </c>
      <c r="K21" s="0" t="inlineStr">
        <is>
          <t xml:space="preserve">포함</t>
        </is>
      </c>
      <c r="L21" s="2">
        <f>IF(K21="포함",F21*J21,0)</f>
        <v>2500.0</v>
      </c>
      <c r="M21" s="2">
        <f>IF(AND(K21="포함",OR(E21="협상",E21="계약 직전"),I21="없음"),L21,0)</f>
        <v>0</v>
      </c>
      <c r="N21" s="0" t="inlineStr">
        <is>
          <t xml:space="preserve">2026-10-07</t>
        </is>
      </c>
      <c r="O21" s="2">
        <v>26</v>
      </c>
      <c r="P21" s="0" t="inlineStr">
        <is>
          <t xml:space="preserve"/>
        </is>
      </c>
      <c r="Q21" s="0" t="inlineStr">
        <is>
          <t xml:space="preserve">CRM_정민수_가상.xlsx</t>
        </is>
      </c>
    </row>
    <row r="22" ht="25" customHeight="1">
      <c r="A22" s="0" t="inlineStr">
        <is>
          <t xml:space="preserve">OP-020</t>
        </is>
      </c>
      <c r="B22" s="0" t="inlineStr">
        <is>
          <t xml:space="preserve">엮음물류기기</t>
        </is>
      </c>
      <c r="C22" s="0" t="inlineStr">
        <is>
          <t xml:space="preserve">배차 화면 + 운송</t>
        </is>
      </c>
      <c r="D22" s="0" t="inlineStr">
        <is>
          <t xml:space="preserve">오하린</t>
        </is>
      </c>
      <c r="E22" s="0" t="inlineStr">
        <is>
          <t xml:space="preserve">계약 직전</t>
        </is>
      </c>
      <c r="F22" s="2">
        <v>6400.0</v>
      </c>
      <c r="G22" s="0" t="inlineStr">
        <is>
          <t xml:space="preserve">2027-05-04</t>
        </is>
      </c>
      <c r="H22" s="3">
        <v>0.9</v>
      </c>
      <c r="I22" s="0" t="inlineStr">
        <is>
          <t xml:space="preserve">없음</t>
        </is>
      </c>
      <c r="J22" s="3">
        <f>H22*IF(I22="없음",1,0.5)</f>
        <v>0.9</v>
      </c>
      <c r="K22" s="0" t="inlineStr">
        <is>
          <t xml:space="preserve">분기 밖</t>
        </is>
      </c>
      <c r="L22" s="2">
        <f>IF(K22="포함",F22*J22,0)</f>
        <v>0</v>
      </c>
      <c r="M22" s="2">
        <f>IF(AND(K22="포함",OR(E22="협상",E22="계약 직전"),I22="없음"),L22,0)</f>
        <v>0</v>
      </c>
      <c r="N22" s="0" t="inlineStr">
        <is>
          <t xml:space="preserve">2026-10-09</t>
        </is>
      </c>
      <c r="O22" s="2">
        <v>24</v>
      </c>
      <c r="P22" s="0" t="inlineStr">
        <is>
          <t xml:space="preserve"/>
        </is>
      </c>
      <c r="Q22" s="0" t="inlineStr">
        <is>
          <t xml:space="preserve">CRM_오하린_가상.xlsx</t>
        </is>
      </c>
    </row>
    <row r="23" ht="25" customHeight="1">
      <c r="A23" s="0" t="inlineStr">
        <is>
          <t xml:space="preserve">OP-021</t>
        </is>
      </c>
      <c r="B23" s="0" t="inlineStr">
        <is>
          <t xml:space="preserve">결고운섬유</t>
        </is>
      </c>
      <c r="C23" s="0" t="inlineStr">
        <is>
          <t xml:space="preserve">배차 화면 + 운송</t>
        </is>
      </c>
      <c r="D23" s="0" t="inlineStr">
        <is>
          <t xml:space="preserve">오하린</t>
        </is>
      </c>
      <c r="E23" s="0" t="inlineStr">
        <is>
          <t xml:space="preserve">미팅</t>
        </is>
      </c>
      <c r="F23" s="2">
        <v>8400.0</v>
      </c>
      <c r="G23" s="0" t="inlineStr">
        <is>
          <t xml:space="preserve">2026-12-07</t>
        </is>
      </c>
      <c r="H23" s="3">
        <v>0.25</v>
      </c>
      <c r="I23" s="0" t="inlineStr">
        <is>
          <t xml:space="preserve">없음</t>
        </is>
      </c>
      <c r="J23" s="3">
        <f>H23*IF(I23="없음",1,0.5)</f>
        <v>0.25</v>
      </c>
      <c r="K23" s="0" t="inlineStr">
        <is>
          <t xml:space="preserve">포함</t>
        </is>
      </c>
      <c r="L23" s="2">
        <f>IF(K23="포함",F23*J23,0)</f>
        <v>2100.0</v>
      </c>
      <c r="M23" s="2">
        <f>IF(AND(K23="포함",OR(E23="협상",E23="계약 직전"),I23="없음"),L23,0)</f>
        <v>0</v>
      </c>
      <c r="N23" s="0" t="inlineStr">
        <is>
          <t xml:space="preserve">2026-10-17</t>
        </is>
      </c>
      <c r="O23" s="2">
        <v>16</v>
      </c>
      <c r="P23" s="0" t="inlineStr">
        <is>
          <t xml:space="preserve"/>
        </is>
      </c>
      <c r="Q23" s="0" t="inlineStr">
        <is>
          <t xml:space="preserve">CRM_오하린_가상.xlsx</t>
        </is>
      </c>
    </row>
    <row r="24" ht="25" customHeight="1">
      <c r="A24" s="0" t="inlineStr">
        <is>
          <t xml:space="preserve">OP-022</t>
        </is>
      </c>
      <c r="B24" s="0" t="inlineStr">
        <is>
          <t xml:space="preserve">가람정밀</t>
        </is>
      </c>
      <c r="C24" s="0" t="inlineStr">
        <is>
          <t xml:space="preserve">정기 노선 운송</t>
        </is>
      </c>
      <c r="D24" s="0" t="inlineStr">
        <is>
          <t xml:space="preserve">강태윤</t>
        </is>
      </c>
      <c r="E24" s="0" t="inlineStr">
        <is>
          <t xml:space="preserve">계약 직전</t>
        </is>
      </c>
      <c r="F24" s="2">
        <v>7000.0</v>
      </c>
      <c r="G24" s="0" t="inlineStr">
        <is>
          <t xml:space="preserve">2026-10-22</t>
        </is>
      </c>
      <c r="H24" s="3">
        <v>0.9</v>
      </c>
      <c r="I24" s="0" t="inlineStr">
        <is>
          <t xml:space="preserve">계약일 지남</t>
        </is>
      </c>
      <c r="J24" s="3">
        <f>H24*IF(I24="없음",1,0.5)</f>
        <v>0.45</v>
      </c>
      <c r="K24" s="0" t="inlineStr">
        <is>
          <t xml:space="preserve">포함</t>
        </is>
      </c>
      <c r="L24" s="2">
        <f>IF(K24="포함",F24*J24,0)</f>
        <v>3150.0</v>
      </c>
      <c r="M24" s="2">
        <f>IF(AND(K24="포함",OR(E24="협상",E24="계약 직전"),I24="없음"),L24,0)</f>
        <v>0</v>
      </c>
      <c r="N24" s="0" t="inlineStr">
        <is>
          <t xml:space="preserve">2026-10-03</t>
        </is>
      </c>
      <c r="O24" s="2">
        <v>30</v>
      </c>
      <c r="P24" s="0" t="inlineStr">
        <is>
          <t xml:space="preserve"/>
        </is>
      </c>
      <c r="Q24" s="0" t="inlineStr">
        <is>
          <t xml:space="preserve">CRM_강태윤_가상.xlsx</t>
        </is>
      </c>
    </row>
    <row r="25" ht="25" customHeight="1">
      <c r="A25" s="0" t="inlineStr">
        <is>
          <t xml:space="preserve">OP-023</t>
        </is>
      </c>
      <c r="B25" s="0" t="inlineStr">
        <is>
          <t xml:space="preserve">우리손공구</t>
        </is>
      </c>
      <c r="C25" s="0" t="inlineStr">
        <is>
          <t xml:space="preserve">배차 화면 + 운송</t>
        </is>
      </c>
      <c r="D25" s="0" t="inlineStr">
        <is>
          <t xml:space="preserve">오하린</t>
        </is>
      </c>
      <c r="E25" s="0" t="inlineStr">
        <is>
          <t xml:space="preserve">제안</t>
        </is>
      </c>
      <c r="F25" s="2">
        <v>5600.0</v>
      </c>
      <c r="G25" s="0" t="inlineStr">
        <is>
          <t xml:space="preserve">2027-03-20</t>
        </is>
      </c>
      <c r="H25" s="3">
        <v>0.5</v>
      </c>
      <c r="I25" s="0" t="inlineStr">
        <is>
          <t xml:space="preserve">없음</t>
        </is>
      </c>
      <c r="J25" s="3">
        <f>H25*IF(I25="없음",1,0.5)</f>
        <v>0.5</v>
      </c>
      <c r="K25" s="0" t="inlineStr">
        <is>
          <t xml:space="preserve">포함</t>
        </is>
      </c>
      <c r="L25" s="2">
        <f>IF(K25="포함",F25*J25,0)</f>
        <v>2800.0</v>
      </c>
      <c r="M25" s="2">
        <f>IF(AND(K25="포함",OR(E25="협상",E25="계약 직전"),I25="없음"),L25,0)</f>
        <v>0</v>
      </c>
      <c r="N25" s="0" t="inlineStr">
        <is>
          <t xml:space="preserve">2026-10-07</t>
        </is>
      </c>
      <c r="O25" s="2">
        <v>26</v>
      </c>
      <c r="P25" s="0" t="inlineStr">
        <is>
          <t xml:space="preserve"/>
        </is>
      </c>
      <c r="Q25" s="0" t="inlineStr">
        <is>
          <t xml:space="preserve">CRM_오하린_가상.xlsx</t>
        </is>
      </c>
    </row>
    <row r="26" ht="25" customHeight="1">
      <c r="A26" s="0" t="inlineStr">
        <is>
          <t xml:space="preserve">OP-024</t>
        </is>
      </c>
      <c r="B26" s="0" t="inlineStr">
        <is>
          <t xml:space="preserve">차오름산업</t>
        </is>
      </c>
      <c r="C26" s="0" t="inlineStr">
        <is>
          <t xml:space="preserve">배차 화면 + 운송</t>
        </is>
      </c>
      <c r="D26" s="0" t="inlineStr">
        <is>
          <t xml:space="preserve">오하린</t>
        </is>
      </c>
      <c r="E26" s="0" t="inlineStr">
        <is>
          <t xml:space="preserve">발굴</t>
        </is>
      </c>
      <c r="G26" s="0" t="inlineStr">
        <is>
          <t xml:space="preserve">2026-11-20</t>
        </is>
      </c>
      <c r="H26" s="3">
        <v>0.1</v>
      </c>
      <c r="I26" s="0" t="inlineStr">
        <is>
          <t xml:space="preserve">없음</t>
        </is>
      </c>
      <c r="J26" s="3">
        <f>H26*IF(I26="없음",1,0.5)</f>
        <v>0.1</v>
      </c>
      <c r="K26" s="0" t="inlineStr">
        <is>
          <t xml:space="preserve">금액 확인</t>
        </is>
      </c>
      <c r="L26" s="2">
        <f>IF(K26="포함",F26*J26,0)</f>
        <v>0</v>
      </c>
      <c r="M26" s="2">
        <f>IF(AND(K26="포함",OR(E26="협상",E26="계약 직전"),I26="없음"),L26,0)</f>
        <v>0</v>
      </c>
      <c r="N26" s="0" t="inlineStr">
        <is>
          <t xml:space="preserve">2026-10-30</t>
        </is>
      </c>
      <c r="O26" s="2">
        <v>3</v>
      </c>
      <c r="P26" s="0" t="inlineStr">
        <is>
          <t xml:space="preserve"/>
        </is>
      </c>
      <c r="Q26" s="0" t="inlineStr">
        <is>
          <t xml:space="preserve">CRM_오하린_가상.xlsx</t>
        </is>
      </c>
    </row>
    <row r="27" ht="25" customHeight="1">
      <c r="A27" s="0" t="inlineStr">
        <is>
          <t xml:space="preserve">OP-025</t>
        </is>
      </c>
      <c r="B27" s="0" t="inlineStr">
        <is>
          <t xml:space="preserve">하늘물산</t>
        </is>
      </c>
      <c r="C27" s="0" t="inlineStr">
        <is>
          <t xml:space="preserve">정기 노선 운송</t>
        </is>
      </c>
      <c r="D27" s="0" t="inlineStr">
        <is>
          <t xml:space="preserve">강태윤</t>
        </is>
      </c>
      <c r="E27" s="0" t="inlineStr">
        <is>
          <t xml:space="preserve">발굴</t>
        </is>
      </c>
      <c r="F27" s="2">
        <v>5200.0</v>
      </c>
      <c r="G27" s="0" t="inlineStr">
        <is>
          <t xml:space="preserve">2027-03-19</t>
        </is>
      </c>
      <c r="H27" s="3">
        <v>0.1</v>
      </c>
      <c r="I27" s="0" t="inlineStr">
        <is>
          <t xml:space="preserve">없음</t>
        </is>
      </c>
      <c r="J27" s="3">
        <f>H27*IF(I27="없음",1,0.5)</f>
        <v>0.1</v>
      </c>
      <c r="K27" s="0" t="inlineStr">
        <is>
          <t xml:space="preserve">포함</t>
        </is>
      </c>
      <c r="L27" s="2">
        <f>IF(K27="포함",F27*J27,0)</f>
        <v>520.0</v>
      </c>
      <c r="M27" s="2">
        <f>IF(AND(K27="포함",OR(E27="협상",E27="계약 직전"),I27="없음"),L27,0)</f>
        <v>0</v>
      </c>
      <c r="N27" s="0" t="inlineStr">
        <is>
          <t xml:space="preserve">2026-09-25</t>
        </is>
      </c>
      <c r="O27" s="2">
        <v>38</v>
      </c>
      <c r="P27" s="0" t="inlineStr">
        <is>
          <t xml:space="preserve"/>
        </is>
      </c>
      <c r="Q27" s="0" t="inlineStr">
        <is>
          <t xml:space="preserve">CRM_강태윤_가상.xlsx</t>
        </is>
      </c>
    </row>
    <row r="28" ht="25" customHeight="1">
      <c r="A28" s="0" t="inlineStr">
        <is>
          <t xml:space="preserve">OP-026</t>
        </is>
      </c>
      <c r="B28" s="0" t="inlineStr">
        <is>
          <t xml:space="preserve">소담유업</t>
        </is>
      </c>
      <c r="C28" s="0" t="inlineStr">
        <is>
          <t xml:space="preserve">정기 노선 운송</t>
        </is>
      </c>
      <c r="D28" s="0" t="inlineStr">
        <is>
          <t xml:space="preserve">강태윤</t>
        </is>
      </c>
      <c r="E28" s="0" t="inlineStr">
        <is>
          <t xml:space="preserve">계약 직전</t>
        </is>
      </c>
      <c r="F28" s="2">
        <v>7800.0</v>
      </c>
      <c r="G28" s="0" t="inlineStr">
        <is>
          <t xml:space="preserve">2027-03-12</t>
        </is>
      </c>
      <c r="H28" s="3">
        <v>0.9</v>
      </c>
      <c r="I28" s="0" t="inlineStr">
        <is>
          <t xml:space="preserve">없음</t>
        </is>
      </c>
      <c r="J28" s="3">
        <f>H28*IF(I28="없음",1,0.5)</f>
        <v>0.9</v>
      </c>
      <c r="K28" s="0" t="inlineStr">
        <is>
          <t xml:space="preserve">포함</t>
        </is>
      </c>
      <c r="L28" s="2">
        <f>IF(K28="포함",F28*J28,0)</f>
        <v>7020.0</v>
      </c>
      <c r="M28" s="2">
        <f>IF(AND(K28="포함",OR(E28="협상",E28="계약 직전"),I28="없음"),L28,0)</f>
        <v>7020.0</v>
      </c>
      <c r="N28" s="0" t="inlineStr">
        <is>
          <t xml:space="preserve">2026-10-13</t>
        </is>
      </c>
      <c r="O28" s="2">
        <v>20</v>
      </c>
      <c r="P28" s="0" t="inlineStr">
        <is>
          <t xml:space="preserve"/>
        </is>
      </c>
      <c r="Q28" s="0" t="inlineStr">
        <is>
          <t xml:space="preserve">CRM_강태윤_가상.xlsx</t>
        </is>
      </c>
    </row>
    <row r="29" ht="25" customHeight="1">
      <c r="A29" s="0" t="inlineStr">
        <is>
          <t xml:space="preserve">OP-027</t>
        </is>
      </c>
      <c r="B29" s="0" t="inlineStr">
        <is>
          <t xml:space="preserve">참길유통</t>
        </is>
      </c>
      <c r="C29" s="0" t="inlineStr">
        <is>
          <t xml:space="preserve">배차 화면 + 운송</t>
        </is>
      </c>
      <c r="D29" s="0" t="inlineStr">
        <is>
          <t xml:space="preserve">오하린</t>
        </is>
      </c>
      <c r="E29" s="0" t="inlineStr">
        <is>
          <t xml:space="preserve">제안</t>
        </is>
      </c>
      <c r="F29" s="2">
        <v>4200.0</v>
      </c>
      <c r="G29" s="0" t="inlineStr">
        <is>
          <t xml:space="preserve">2027-01-08</t>
        </is>
      </c>
      <c r="H29" s="3">
        <v>0.5</v>
      </c>
      <c r="I29" s="0" t="inlineStr">
        <is>
          <t xml:space="preserve">없음</t>
        </is>
      </c>
      <c r="J29" s="3">
        <f>H29*IF(I29="없음",1,0.5)</f>
        <v>0.5</v>
      </c>
      <c r="K29" s="0" t="inlineStr">
        <is>
          <t xml:space="preserve">포함</t>
        </is>
      </c>
      <c r="L29" s="2">
        <f>IF(K29="포함",F29*J29,0)</f>
        <v>2100.0</v>
      </c>
      <c r="M29" s="2">
        <f>IF(AND(K29="포함",OR(E29="협상",E29="계약 직전"),I29="없음"),L29,0)</f>
        <v>0</v>
      </c>
      <c r="N29" s="0" t="inlineStr">
        <is>
          <t xml:space="preserve">2026-09-29</t>
        </is>
      </c>
      <c r="O29" s="2">
        <v>34</v>
      </c>
      <c r="P29" s="0" t="inlineStr">
        <is>
          <t xml:space="preserve"/>
        </is>
      </c>
      <c r="Q29" s="0" t="inlineStr">
        <is>
          <t xml:space="preserve">CRM_오하린_가상.xlsx</t>
        </is>
      </c>
    </row>
    <row r="30" ht="25" customHeight="1">
      <c r="A30" s="0" t="inlineStr">
        <is>
          <t xml:space="preserve">OP-028</t>
        </is>
      </c>
      <c r="B30" s="0" t="inlineStr">
        <is>
          <t xml:space="preserve">푸른음료</t>
        </is>
      </c>
      <c r="C30" s="0" t="inlineStr">
        <is>
          <t xml:space="preserve">정기 노선 운송</t>
        </is>
      </c>
      <c r="D30" s="0" t="inlineStr">
        <is>
          <t xml:space="preserve">강태윤</t>
        </is>
      </c>
      <c r="E30" s="0" t="inlineStr">
        <is>
          <t xml:space="preserve">미팅</t>
        </is>
      </c>
      <c r="F30" s="2">
        <v>2800.0</v>
      </c>
      <c r="G30" s="0" t="inlineStr">
        <is>
          <t xml:space="preserve">2027-05-10</t>
        </is>
      </c>
      <c r="H30" s="3">
        <v>0.25</v>
      </c>
      <c r="I30" s="0" t="inlineStr">
        <is>
          <t xml:space="preserve">없음</t>
        </is>
      </c>
      <c r="J30" s="3">
        <f>H30*IF(I30="없음",1,0.5)</f>
        <v>0.25</v>
      </c>
      <c r="K30" s="0" t="inlineStr">
        <is>
          <t xml:space="preserve">분기 밖</t>
        </is>
      </c>
      <c r="L30" s="2">
        <f>IF(K30="포함",F30*J30,0)</f>
        <v>0</v>
      </c>
      <c r="M30" s="2">
        <f>IF(AND(K30="포함",OR(E30="협상",E30="계약 직전"),I30="없음"),L30,0)</f>
        <v>0</v>
      </c>
      <c r="N30" s="0" t="inlineStr">
        <is>
          <t xml:space="preserve">2026-10-22</t>
        </is>
      </c>
      <c r="O30" s="2">
        <v>11</v>
      </c>
      <c r="P30" s="0" t="inlineStr">
        <is>
          <t xml:space="preserve"/>
        </is>
      </c>
      <c r="Q30" s="0" t="inlineStr">
        <is>
          <t xml:space="preserve">CRM_강태윤_가상.xlsx</t>
        </is>
      </c>
    </row>
    <row r="31" ht="25" customHeight="1">
      <c r="A31" s="0" t="inlineStr">
        <is>
          <t xml:space="preserve">OP-029</t>
        </is>
      </c>
      <c r="B31" s="0" t="inlineStr">
        <is>
          <t xml:space="preserve">도담식품</t>
        </is>
      </c>
      <c r="C31" s="0" t="inlineStr">
        <is>
          <t xml:space="preserve">배차 화면 + 운송</t>
        </is>
      </c>
      <c r="D31" s="0" t="inlineStr">
        <is>
          <t xml:space="preserve">오하린</t>
        </is>
      </c>
      <c r="E31" s="0" t="inlineStr">
        <is>
          <t xml:space="preserve">발굴</t>
        </is>
      </c>
      <c r="F31" s="2">
        <v>2000.0</v>
      </c>
      <c r="G31" s="0" t="inlineStr">
        <is>
          <t xml:space="preserve">2026-12-27</t>
        </is>
      </c>
      <c r="H31" s="3">
        <v>0.1</v>
      </c>
      <c r="I31" s="0" t="inlineStr">
        <is>
          <t xml:space="preserve">없음</t>
        </is>
      </c>
      <c r="J31" s="3">
        <f>H31*IF(I31="없음",1,0.5)</f>
        <v>0.1</v>
      </c>
      <c r="K31" s="0" t="inlineStr">
        <is>
          <t xml:space="preserve">포함</t>
        </is>
      </c>
      <c r="L31" s="2">
        <f>IF(K31="포함",F31*J31,0)</f>
        <v>200.0</v>
      </c>
      <c r="M31" s="2">
        <f>IF(AND(K31="포함",OR(E31="협상",E31="계약 직전"),I31="없음"),L31,0)</f>
        <v>0</v>
      </c>
      <c r="N31" s="0" t="inlineStr">
        <is>
          <t xml:space="preserve">2026-09-25</t>
        </is>
      </c>
      <c r="O31" s="2">
        <v>38</v>
      </c>
      <c r="P31" s="0" t="inlineStr">
        <is>
          <t xml:space="preserve"/>
        </is>
      </c>
      <c r="Q31" s="0" t="inlineStr">
        <is>
          <t xml:space="preserve">CRM_오하린_가상.xlsx</t>
        </is>
      </c>
    </row>
    <row r="32" ht="25" customHeight="1">
      <c r="A32" s="0" t="inlineStr">
        <is>
          <t xml:space="preserve">OP-030</t>
        </is>
      </c>
      <c r="B32" s="0" t="inlineStr">
        <is>
          <t xml:space="preserve">미소생활</t>
        </is>
      </c>
      <c r="C32" s="0" t="inlineStr">
        <is>
          <t xml:space="preserve">공장 간 운송</t>
        </is>
      </c>
      <c r="D32" s="0" t="inlineStr">
        <is>
          <t xml:space="preserve">정민수</t>
        </is>
      </c>
      <c r="E32" s="0" t="inlineStr">
        <is>
          <t xml:space="preserve">계약 직전</t>
        </is>
      </c>
      <c r="F32" s="2">
        <v>6600.0</v>
      </c>
      <c r="G32" s="0" t="inlineStr">
        <is>
          <t xml:space="preserve">2027-01-02</t>
        </is>
      </c>
      <c r="H32" s="3">
        <v>0.9</v>
      </c>
      <c r="I32" s="0" t="inlineStr">
        <is>
          <t xml:space="preserve">없음</t>
        </is>
      </c>
      <c r="J32" s="3">
        <f>H32*IF(I32="없음",1,0.5)</f>
        <v>0.9</v>
      </c>
      <c r="K32" s="0" t="inlineStr">
        <is>
          <t xml:space="preserve">포함</t>
        </is>
      </c>
      <c r="L32" s="2">
        <f>IF(K32="포함",F32*J32,0)</f>
        <v>5940.0</v>
      </c>
      <c r="M32" s="2">
        <f>IF(AND(K32="포함",OR(E32="협상",E32="계약 직전"),I32="없음"),L32,0)</f>
        <v>5940.0</v>
      </c>
      <c r="N32" s="0" t="inlineStr">
        <is>
          <t xml:space="preserve">2026-10-11</t>
        </is>
      </c>
      <c r="O32" s="2">
        <v>22</v>
      </c>
      <c r="P32" s="0" t="inlineStr">
        <is>
          <t xml:space="preserve"/>
        </is>
      </c>
      <c r="Q32" s="0" t="inlineStr">
        <is>
          <t xml:space="preserve">CRM_정민수_가상.xlsx</t>
        </is>
      </c>
    </row>
    <row r="33" ht="25" customHeight="1">
      <c r="A33" s="0" t="inlineStr">
        <is>
          <t xml:space="preserve">OP-031</t>
        </is>
      </c>
      <c r="B33" s="0" t="inlineStr">
        <is>
          <t xml:space="preserve">고은도료</t>
        </is>
      </c>
      <c r="C33" s="0" t="inlineStr">
        <is>
          <t xml:space="preserve">배차 화면 + 운송</t>
        </is>
      </c>
      <c r="D33" s="0" t="inlineStr">
        <is>
          <t xml:space="preserve">오하린</t>
        </is>
      </c>
      <c r="E33" s="0" t="inlineStr">
        <is>
          <t xml:space="preserve">협상</t>
        </is>
      </c>
      <c r="F33" s="2">
        <v>3200.0</v>
      </c>
      <c r="G33" s="0" t="inlineStr">
        <is>
          <t xml:space="preserve">2026-12-02</t>
        </is>
      </c>
      <c r="H33" s="3">
        <v>0.75</v>
      </c>
      <c r="I33" s="0" t="inlineStr">
        <is>
          <t xml:space="preserve">연락 오래됨</t>
        </is>
      </c>
      <c r="J33" s="3">
        <f>H33*IF(I33="없음",1,0.5)</f>
        <v>0.375</v>
      </c>
      <c r="K33" s="0" t="inlineStr">
        <is>
          <t xml:space="preserve">포함</t>
        </is>
      </c>
      <c r="L33" s="2">
        <f>IF(K33="포함",F33*J33,0)</f>
        <v>1200.0</v>
      </c>
      <c r="M33" s="2">
        <f>IF(AND(K33="포함",OR(E33="협상",E33="계약 직전"),I33="없음"),L33,0)</f>
        <v>0</v>
      </c>
      <c r="N33" s="0" t="inlineStr">
        <is>
          <t xml:space="preserve">2026-08-02</t>
        </is>
      </c>
      <c r="O33" s="2">
        <v>92</v>
      </c>
      <c r="P33" s="0" t="inlineStr">
        <is>
          <t xml:space="preserve"/>
        </is>
      </c>
      <c r="Q33" s="0" t="inlineStr">
        <is>
          <t xml:space="preserve">CRM_오하린_가상.xlsx</t>
        </is>
      </c>
    </row>
    <row r="34" ht="25" customHeight="1">
      <c r="A34" s="0" t="inlineStr">
        <is>
          <t xml:space="preserve">OP-032</t>
        </is>
      </c>
      <c r="B34" s="0" t="inlineStr">
        <is>
          <t xml:space="preserve">윤슬화장품</t>
        </is>
      </c>
      <c r="C34" s="0" t="inlineStr">
        <is>
          <t xml:space="preserve">배차 화면 + 운송</t>
        </is>
      </c>
      <c r="D34" s="0" t="inlineStr">
        <is>
          <t xml:space="preserve">오하린</t>
        </is>
      </c>
      <c r="E34" s="0" t="inlineStr">
        <is>
          <t xml:space="preserve">미팅</t>
        </is>
      </c>
      <c r="F34" s="2">
        <v>1000.0</v>
      </c>
      <c r="G34" s="0" t="inlineStr">
        <is>
          <t xml:space="preserve">2027-03-19</t>
        </is>
      </c>
      <c r="H34" s="3">
        <v>0.25</v>
      </c>
      <c r="I34" s="0" t="inlineStr">
        <is>
          <t xml:space="preserve">없음</t>
        </is>
      </c>
      <c r="J34" s="3">
        <f>H34*IF(I34="없음",1,0.5)</f>
        <v>0.25</v>
      </c>
      <c r="K34" s="0" t="inlineStr">
        <is>
          <t xml:space="preserve">포함</t>
        </is>
      </c>
      <c r="L34" s="2">
        <f>IF(K34="포함",F34*J34,0)</f>
        <v>250.0</v>
      </c>
      <c r="M34" s="2">
        <f>IF(AND(K34="포함",OR(E34="협상",E34="계약 직전"),I34="없음"),L34,0)</f>
        <v>0</v>
      </c>
      <c r="N34" s="0" t="inlineStr">
        <is>
          <t xml:space="preserve">2026-09-30</t>
        </is>
      </c>
      <c r="O34" s="2">
        <v>33</v>
      </c>
      <c r="P34" s="0" t="inlineStr">
        <is>
          <t xml:space="preserve"/>
        </is>
      </c>
      <c r="Q34" s="0" t="inlineStr">
        <is>
          <t xml:space="preserve">CRM_오하린_가상.xlsx</t>
        </is>
      </c>
    </row>
    <row r="35" ht="25" customHeight="1">
      <c r="A35" s="0" t="inlineStr">
        <is>
          <t xml:space="preserve">OP-033</t>
        </is>
      </c>
      <c r="B35" s="0" t="inlineStr">
        <is>
          <t xml:space="preserve">온새미로</t>
        </is>
      </c>
      <c r="C35" s="0" t="inlineStr">
        <is>
          <t xml:space="preserve">공장 간 운송</t>
        </is>
      </c>
      <c r="D35" s="0" t="inlineStr">
        <is>
          <t xml:space="preserve">정민수</t>
        </is>
      </c>
      <c r="E35" s="0" t="inlineStr">
        <is>
          <t xml:space="preserve">미팅</t>
        </is>
      </c>
      <c r="F35" s="2">
        <v>4200.0</v>
      </c>
      <c r="G35" s="0" t="inlineStr">
        <is>
          <t xml:space="preserve">2026-12-31</t>
        </is>
      </c>
      <c r="H35" s="3">
        <v>0.25</v>
      </c>
      <c r="I35" s="0" t="inlineStr">
        <is>
          <t xml:space="preserve">없음</t>
        </is>
      </c>
      <c r="J35" s="3">
        <f>H35*IF(I35="없음",1,0.5)</f>
        <v>0.25</v>
      </c>
      <c r="K35" s="0" t="inlineStr">
        <is>
          <t xml:space="preserve">포함</t>
        </is>
      </c>
      <c r="L35" s="2">
        <f>IF(K35="포함",F35*J35,0)</f>
        <v>1050.0</v>
      </c>
      <c r="M35" s="2">
        <f>IF(AND(K35="포함",OR(E35="협상",E35="계약 직전"),I35="없음"),L35,0)</f>
        <v>0</v>
      </c>
      <c r="N35" s="0" t="inlineStr">
        <is>
          <t xml:space="preserve">2026-10-24</t>
        </is>
      </c>
      <c r="O35" s="2">
        <v>9</v>
      </c>
      <c r="P35" s="0" t="inlineStr">
        <is>
          <t xml:space="preserve"/>
        </is>
      </c>
      <c r="Q35" s="0" t="inlineStr">
        <is>
          <t xml:space="preserve">CRM_정민수_가상.xlsx</t>
        </is>
      </c>
    </row>
    <row r="36" ht="25" customHeight="1">
      <c r="A36" s="0" t="inlineStr">
        <is>
          <t xml:space="preserve">OP-034</t>
        </is>
      </c>
      <c r="B36" s="0" t="inlineStr">
        <is>
          <t xml:space="preserve">한빛기계</t>
        </is>
      </c>
      <c r="C36" s="0" t="inlineStr">
        <is>
          <t xml:space="preserve">창고 보관·출고</t>
        </is>
      </c>
      <c r="D36" s="0" t="inlineStr">
        <is>
          <t xml:space="preserve">서지아</t>
        </is>
      </c>
      <c r="E36" s="0" t="inlineStr">
        <is>
          <t xml:space="preserve">미팅</t>
        </is>
      </c>
      <c r="F36" s="2">
        <v>6600.0</v>
      </c>
      <c r="G36" s="0" t="inlineStr">
        <is>
          <t xml:space="preserve">2026-10-17</t>
        </is>
      </c>
      <c r="H36" s="3">
        <v>0.25</v>
      </c>
      <c r="I36" s="0" t="inlineStr">
        <is>
          <t xml:space="preserve">계약일 지남</t>
        </is>
      </c>
      <c r="J36" s="3">
        <f>H36*IF(I36="없음",1,0.5)</f>
        <v>0.125</v>
      </c>
      <c r="K36" s="0" t="inlineStr">
        <is>
          <t xml:space="preserve">포함</t>
        </is>
      </c>
      <c r="L36" s="2">
        <f>IF(K36="포함",F36*J36,0)</f>
        <v>825.0</v>
      </c>
      <c r="M36" s="2">
        <f>IF(AND(K36="포함",OR(E36="협상",E36="계약 직전"),I36="없음"),L36,0)</f>
        <v>0</v>
      </c>
      <c r="N36" s="0" t="inlineStr">
        <is>
          <t xml:space="preserve">2026-09-29</t>
        </is>
      </c>
      <c r="O36" s="2">
        <v>34</v>
      </c>
      <c r="P36" s="0" t="inlineStr">
        <is>
          <t xml:space="preserve"/>
        </is>
      </c>
      <c r="Q36" s="0" t="inlineStr">
        <is>
          <t xml:space="preserve">CRM_서지아_가상.xlsx</t>
        </is>
      </c>
    </row>
    <row r="37" ht="25" customHeight="1">
      <c r="A37" s="0" t="inlineStr">
        <is>
          <t xml:space="preserve">OP-035</t>
        </is>
      </c>
      <c r="B37" s="0" t="inlineStr">
        <is>
          <t xml:space="preserve">가람정밀</t>
        </is>
      </c>
      <c r="C37" s="0" t="inlineStr">
        <is>
          <t xml:space="preserve">공장 간 운송</t>
        </is>
      </c>
      <c r="D37" s="0" t="inlineStr">
        <is>
          <t xml:space="preserve">정민수</t>
        </is>
      </c>
      <c r="E37" s="0" t="inlineStr">
        <is>
          <t xml:space="preserve">발굴</t>
        </is>
      </c>
      <c r="F37" s="2">
        <v>8000.0</v>
      </c>
      <c r="G37" s="0" t="inlineStr">
        <is>
          <t xml:space="preserve">2026-11-28</t>
        </is>
      </c>
      <c r="H37" s="3">
        <v>0.1</v>
      </c>
      <c r="I37" s="0" t="inlineStr">
        <is>
          <t xml:space="preserve">없음</t>
        </is>
      </c>
      <c r="J37" s="3">
        <f>H37*IF(I37="없음",1,0.5)</f>
        <v>0.1</v>
      </c>
      <c r="K37" s="0" t="inlineStr">
        <is>
          <t xml:space="preserve">포함</t>
        </is>
      </c>
      <c r="L37" s="2">
        <f>IF(K37="포함",F37*J37,0)</f>
        <v>800.0</v>
      </c>
      <c r="M37" s="2">
        <f>IF(AND(K37="포함",OR(E37="협상",E37="계약 직전"),I37="없음"),L37,0)</f>
        <v>0</v>
      </c>
      <c r="N37" s="0" t="inlineStr">
        <is>
          <t xml:space="preserve">2026-10-07</t>
        </is>
      </c>
      <c r="O37" s="2">
        <v>26</v>
      </c>
      <c r="P37" s="0" t="inlineStr">
        <is>
          <t xml:space="preserve"/>
        </is>
      </c>
      <c r="Q37" s="0" t="inlineStr">
        <is>
          <t xml:space="preserve">CRM_정민수_가상.xlsx</t>
        </is>
      </c>
    </row>
    <row r="38" ht="25" customHeight="1">
      <c r="A38" s="0" t="inlineStr">
        <is>
          <t xml:space="preserve">OP-036</t>
        </is>
      </c>
      <c r="B38" s="0" t="inlineStr">
        <is>
          <t xml:space="preserve">청람제약</t>
        </is>
      </c>
      <c r="C38" s="0" t="inlineStr">
        <is>
          <t xml:space="preserve">정기 노선 운송</t>
        </is>
      </c>
      <c r="D38" s="0" t="inlineStr">
        <is>
          <t xml:space="preserve">강태윤</t>
        </is>
      </c>
      <c r="E38" s="0" t="inlineStr">
        <is>
          <t xml:space="preserve">협상</t>
        </is>
      </c>
      <c r="F38" s="2">
        <v>9000.0</v>
      </c>
      <c r="G38" s="0" t="inlineStr">
        <is>
          <t xml:space="preserve">2027-05-16</t>
        </is>
      </c>
      <c r="H38" s="3">
        <v>0.75</v>
      </c>
      <c r="I38" s="0" t="inlineStr">
        <is>
          <t xml:space="preserve">없음</t>
        </is>
      </c>
      <c r="J38" s="3">
        <f>H38*IF(I38="없음",1,0.5)</f>
        <v>0.75</v>
      </c>
      <c r="K38" s="0" t="inlineStr">
        <is>
          <t xml:space="preserve">분기 밖</t>
        </is>
      </c>
      <c r="L38" s="2">
        <f>IF(K38="포함",F38*J38,0)</f>
        <v>0</v>
      </c>
      <c r="M38" s="2">
        <f>IF(AND(K38="포함",OR(E38="협상",E38="계약 직전"),I38="없음"),L38,0)</f>
        <v>0</v>
      </c>
      <c r="N38" s="0" t="inlineStr">
        <is>
          <t xml:space="preserve">2026-09-30</t>
        </is>
      </c>
      <c r="O38" s="2">
        <v>33</v>
      </c>
      <c r="P38" s="0" t="inlineStr">
        <is>
          <t xml:space="preserve"/>
        </is>
      </c>
      <c r="Q38" s="0" t="inlineStr">
        <is>
          <t xml:space="preserve">CRM_강태윤_가상.xlsx</t>
        </is>
      </c>
    </row>
    <row r="39" ht="25" customHeight="1">
      <c r="A39" s="0" t="inlineStr">
        <is>
          <t xml:space="preserve">OP-037</t>
        </is>
      </c>
      <c r="B39" s="0" t="inlineStr">
        <is>
          <t xml:space="preserve">태평제지</t>
        </is>
      </c>
      <c r="C39" s="0" t="inlineStr">
        <is>
          <t xml:space="preserve">배차 화면 + 운송</t>
        </is>
      </c>
      <c r="D39" s="0" t="inlineStr">
        <is>
          <t xml:space="preserve">오하린</t>
        </is>
      </c>
      <c r="E39" s="0" t="inlineStr">
        <is>
          <t xml:space="preserve">미팅</t>
        </is>
      </c>
      <c r="F39" s="2">
        <v>800.0</v>
      </c>
      <c r="G39" s="0" t="inlineStr">
        <is>
          <t xml:space="preserve">2026-12-24</t>
        </is>
      </c>
      <c r="H39" s="3">
        <v>0.25</v>
      </c>
      <c r="I39" s="0" t="inlineStr">
        <is>
          <t xml:space="preserve">없음</t>
        </is>
      </c>
      <c r="J39" s="3">
        <f>H39*IF(I39="없음",1,0.5)</f>
        <v>0.25</v>
      </c>
      <c r="K39" s="0" t="inlineStr">
        <is>
          <t xml:space="preserve">포함</t>
        </is>
      </c>
      <c r="L39" s="2">
        <f>IF(K39="포함",F39*J39,0)</f>
        <v>200.0</v>
      </c>
      <c r="M39" s="2">
        <f>IF(AND(K39="포함",OR(E39="협상",E39="계약 직전"),I39="없음"),L39,0)</f>
        <v>0</v>
      </c>
      <c r="N39" s="0" t="inlineStr">
        <is>
          <t xml:space="preserve">2026-10-12</t>
        </is>
      </c>
      <c r="O39" s="2">
        <v>21</v>
      </c>
      <c r="P39" s="0" t="inlineStr">
        <is>
          <t xml:space="preserve"/>
        </is>
      </c>
      <c r="Q39" s="0" t="inlineStr">
        <is>
          <t xml:space="preserve">CRM_오하린_가상.xlsx</t>
        </is>
      </c>
    </row>
    <row r="40" ht="25" customHeight="1">
      <c r="A40" s="0" t="inlineStr">
        <is>
          <t xml:space="preserve">OP-038</t>
        </is>
      </c>
      <c r="B40" s="0" t="inlineStr">
        <is>
          <t xml:space="preserve">아토소재</t>
        </is>
      </c>
      <c r="C40" s="0" t="inlineStr">
        <is>
          <t xml:space="preserve">공장 간 운송</t>
        </is>
      </c>
      <c r="D40" s="0" t="inlineStr">
        <is>
          <t xml:space="preserve">정민수</t>
        </is>
      </c>
      <c r="E40" s="0" t="inlineStr">
        <is>
          <t xml:space="preserve">계약 직전</t>
        </is>
      </c>
      <c r="F40" s="2">
        <v>8600.0</v>
      </c>
      <c r="G40" s="0" t="inlineStr">
        <is>
          <t xml:space="preserve">2026-12-31</t>
        </is>
      </c>
      <c r="H40" s="3">
        <v>0.9</v>
      </c>
      <c r="I40" s="0" t="inlineStr">
        <is>
          <t xml:space="preserve">없음</t>
        </is>
      </c>
      <c r="J40" s="3">
        <f>H40*IF(I40="없음",1,0.5)</f>
        <v>0.9</v>
      </c>
      <c r="K40" s="0" t="inlineStr">
        <is>
          <t xml:space="preserve">포함</t>
        </is>
      </c>
      <c r="L40" s="2">
        <f>IF(K40="포함",F40*J40,0)</f>
        <v>7740.0</v>
      </c>
      <c r="M40" s="2">
        <f>IF(AND(K40="포함",OR(E40="협상",E40="계약 직전"),I40="없음"),L40,0)</f>
        <v>7740.0</v>
      </c>
      <c r="N40" s="0" t="inlineStr">
        <is>
          <t xml:space="preserve">2026-10-08</t>
        </is>
      </c>
      <c r="O40" s="2">
        <v>25</v>
      </c>
      <c r="P40" s="0" t="inlineStr">
        <is>
          <t xml:space="preserve"/>
        </is>
      </c>
      <c r="Q40" s="0" t="inlineStr">
        <is>
          <t xml:space="preserve">CRM_정민수_가상.xlsx</t>
        </is>
      </c>
    </row>
    <row r="41" ht="25" customHeight="1">
      <c r="A41" s="0" t="inlineStr">
        <is>
          <t xml:space="preserve">OP-039</t>
        </is>
      </c>
      <c r="B41" s="0" t="inlineStr">
        <is>
          <t xml:space="preserve">다솜화학</t>
        </is>
      </c>
      <c r="C41" s="0" t="inlineStr">
        <is>
          <t xml:space="preserve">정기 노선 운송</t>
        </is>
      </c>
      <c r="D41" s="0" t="inlineStr">
        <is>
          <t xml:space="preserve">강태윤</t>
        </is>
      </c>
      <c r="E41" s="0" t="inlineStr">
        <is>
          <t xml:space="preserve">발굴</t>
        </is>
      </c>
      <c r="F41" s="2">
        <v>1200.0</v>
      </c>
      <c r="G41" s="0" t="inlineStr">
        <is>
          <t xml:space="preserve">2027-02-25</t>
        </is>
      </c>
      <c r="H41" s="3">
        <v>0.1</v>
      </c>
      <c r="I41" s="0" t="inlineStr">
        <is>
          <t xml:space="preserve">연락 오래됨</t>
        </is>
      </c>
      <c r="J41" s="3">
        <f>H41*IF(I41="없음",1,0.5)</f>
        <v>0.05</v>
      </c>
      <c r="K41" s="0" t="inlineStr">
        <is>
          <t xml:space="preserve">포함</t>
        </is>
      </c>
      <c r="L41" s="2">
        <f>IF(K41="포함",F41*J41,0)</f>
        <v>60.0</v>
      </c>
      <c r="M41" s="2">
        <f>IF(AND(K41="포함",OR(E41="협상",E41="계약 직전"),I41="없음"),L41,0)</f>
        <v>0</v>
      </c>
      <c r="N41" s="0" t="inlineStr">
        <is>
          <t xml:space="preserve">2026-07-24</t>
        </is>
      </c>
      <c r="O41" s="2">
        <v>101</v>
      </c>
      <c r="P41" s="0" t="inlineStr">
        <is>
          <t xml:space="preserve"/>
        </is>
      </c>
      <c r="Q41" s="0" t="inlineStr">
        <is>
          <t xml:space="preserve">CRM_강태윤_가상.xlsx</t>
        </is>
      </c>
    </row>
    <row r="42" ht="25" customHeight="1">
      <c r="A42" s="0" t="inlineStr">
        <is>
          <t xml:space="preserve">OP-040</t>
        </is>
      </c>
      <c r="B42" s="0" t="inlineStr">
        <is>
          <t xml:space="preserve">가온플라스틱</t>
        </is>
      </c>
      <c r="C42" s="0" t="inlineStr">
        <is>
          <t xml:space="preserve">창고 보관·출고</t>
        </is>
      </c>
      <c r="D42" s="0" t="inlineStr">
        <is>
          <t xml:space="preserve">서지아</t>
        </is>
      </c>
      <c r="E42" s="0" t="inlineStr">
        <is>
          <t xml:space="preserve">발굴</t>
        </is>
      </c>
      <c r="F42" s="2">
        <v>1600.0</v>
      </c>
      <c r="G42" s="0" t="inlineStr">
        <is>
          <t xml:space="preserve">2027-01-14</t>
        </is>
      </c>
      <c r="H42" s="3">
        <v>0.1</v>
      </c>
      <c r="I42" s="0" t="inlineStr">
        <is>
          <t xml:space="preserve">없음</t>
        </is>
      </c>
      <c r="J42" s="3">
        <f>H42*IF(I42="없음",1,0.5)</f>
        <v>0.1</v>
      </c>
      <c r="K42" s="0" t="inlineStr">
        <is>
          <t xml:space="preserve">포함</t>
        </is>
      </c>
      <c r="L42" s="2">
        <f>IF(K42="포함",F42*J42,0)</f>
        <v>160.0</v>
      </c>
      <c r="M42" s="2">
        <f>IF(AND(K42="포함",OR(E42="협상",E42="계약 직전"),I42="없음"),L42,0)</f>
        <v>0</v>
      </c>
      <c r="N42" s="0" t="inlineStr">
        <is>
          <t xml:space="preserve">2026-10-24</t>
        </is>
      </c>
      <c r="O42" s="2">
        <v>9</v>
      </c>
      <c r="P42" s="0" t="inlineStr">
        <is>
          <t xml:space="preserve"/>
        </is>
      </c>
      <c r="Q42" s="0" t="inlineStr">
        <is>
          <t xml:space="preserve">CRM_서지아_가상.xlsx</t>
        </is>
      </c>
    </row>
    <row r="43" ht="25" customHeight="1">
      <c r="A43" s="0" t="inlineStr">
        <is>
          <t xml:space="preserve">OP-041</t>
        </is>
      </c>
      <c r="B43" s="0" t="inlineStr">
        <is>
          <t xml:space="preserve">자람테크</t>
        </is>
      </c>
      <c r="C43" s="0" t="inlineStr">
        <is>
          <t xml:space="preserve">공장 간 운송</t>
        </is>
      </c>
      <c r="D43" s="0" t="inlineStr">
        <is>
          <t xml:space="preserve">정민수</t>
        </is>
      </c>
      <c r="E43" s="0" t="inlineStr">
        <is>
          <t xml:space="preserve">발굴</t>
        </is>
      </c>
      <c r="G43" s="0" t="inlineStr">
        <is>
          <t xml:space="preserve">2026-11-29</t>
        </is>
      </c>
      <c r="H43" s="3">
        <v>0.1</v>
      </c>
      <c r="I43" s="0" t="inlineStr">
        <is>
          <t xml:space="preserve">없음</t>
        </is>
      </c>
      <c r="J43" s="3">
        <f>H43*IF(I43="없음",1,0.5)</f>
        <v>0.1</v>
      </c>
      <c r="K43" s="0" t="inlineStr">
        <is>
          <t xml:space="preserve">금액 확인</t>
        </is>
      </c>
      <c r="L43" s="2">
        <f>IF(K43="포함",F43*J43,0)</f>
        <v>0</v>
      </c>
      <c r="M43" s="2">
        <f>IF(AND(K43="포함",OR(E43="협상",E43="계약 직전"),I43="없음"),L43,0)</f>
        <v>0</v>
      </c>
      <c r="N43" s="0" t="inlineStr">
        <is>
          <t xml:space="preserve">2026-09-28</t>
        </is>
      </c>
      <c r="O43" s="2">
        <v>35</v>
      </c>
      <c r="P43" s="0" t="inlineStr">
        <is>
          <t xml:space="preserve"/>
        </is>
      </c>
      <c r="Q43" s="0" t="inlineStr">
        <is>
          <t xml:space="preserve">CRM_정민수_가상.xlsx</t>
        </is>
      </c>
    </row>
    <row r="44" ht="25" customHeight="1">
      <c r="A44" s="0" t="inlineStr">
        <is>
          <t xml:space="preserve">OP-042</t>
        </is>
      </c>
      <c r="B44" s="0" t="inlineStr">
        <is>
          <t xml:space="preserve">햇살음료</t>
        </is>
      </c>
      <c r="C44" s="0" t="inlineStr">
        <is>
          <t xml:space="preserve">창고 보관·출고</t>
        </is>
      </c>
      <c r="D44" s="0" t="inlineStr">
        <is>
          <t xml:space="preserve">서지아</t>
        </is>
      </c>
      <c r="E44" s="0" t="inlineStr">
        <is>
          <t xml:space="preserve">협상</t>
        </is>
      </c>
      <c r="F44" s="2">
        <v>2000.0</v>
      </c>
      <c r="G44" s="0" t="inlineStr">
        <is>
          <t xml:space="preserve">2026-12-26</t>
        </is>
      </c>
      <c r="H44" s="3">
        <v>0.75</v>
      </c>
      <c r="I44" s="0" t="inlineStr">
        <is>
          <t xml:space="preserve">없음</t>
        </is>
      </c>
      <c r="J44" s="3">
        <f>H44*IF(I44="없음",1,0.5)</f>
        <v>0.75</v>
      </c>
      <c r="K44" s="0" t="inlineStr">
        <is>
          <t xml:space="preserve">포함</t>
        </is>
      </c>
      <c r="L44" s="2">
        <f>IF(K44="포함",F44*J44,0)</f>
        <v>1500.0</v>
      </c>
      <c r="M44" s="2">
        <f>IF(AND(K44="포함",OR(E44="협상",E44="계약 직전"),I44="없음"),L44,0)</f>
        <v>1500.0</v>
      </c>
      <c r="N44" s="0" t="inlineStr">
        <is>
          <t xml:space="preserve">2026-10-22</t>
        </is>
      </c>
      <c r="O44" s="2">
        <v>11</v>
      </c>
      <c r="P44" s="0" t="inlineStr">
        <is>
          <t xml:space="preserve"/>
        </is>
      </c>
      <c r="Q44" s="0" t="inlineStr">
        <is>
          <t xml:space="preserve">CRM_서지아_가상.xlsx</t>
        </is>
      </c>
    </row>
    <row r="45" ht="25" customHeight="1">
      <c r="A45" s="0" t="inlineStr">
        <is>
          <t xml:space="preserve">OP-043</t>
        </is>
      </c>
      <c r="B45" s="0" t="inlineStr">
        <is>
          <t xml:space="preserve">잎새포장</t>
        </is>
      </c>
      <c r="C45" s="0" t="inlineStr">
        <is>
          <t xml:space="preserve">공장 간 운송</t>
        </is>
      </c>
      <c r="D45" s="0" t="inlineStr">
        <is>
          <t xml:space="preserve">정민수</t>
        </is>
      </c>
      <c r="E45" s="0" t="inlineStr">
        <is>
          <t xml:space="preserve">제안</t>
        </is>
      </c>
      <c r="F45" s="2">
        <v>5200.0</v>
      </c>
      <c r="G45" s="0" t="inlineStr">
        <is>
          <t xml:space="preserve">2027-02-02</t>
        </is>
      </c>
      <c r="H45" s="3">
        <v>0.5</v>
      </c>
      <c r="I45" s="0" t="inlineStr">
        <is>
          <t xml:space="preserve">없음</t>
        </is>
      </c>
      <c r="J45" s="3">
        <f>H45*IF(I45="없음",1,0.5)</f>
        <v>0.5</v>
      </c>
      <c r="K45" s="0" t="inlineStr">
        <is>
          <t xml:space="preserve">포함</t>
        </is>
      </c>
      <c r="L45" s="2">
        <f>IF(K45="포함",F45*J45,0)</f>
        <v>2600.0</v>
      </c>
      <c r="M45" s="2">
        <f>IF(AND(K45="포함",OR(E45="협상",E45="계약 직전"),I45="없음"),L45,0)</f>
        <v>0</v>
      </c>
      <c r="N45" s="0" t="inlineStr">
        <is>
          <t xml:space="preserve">2026-10-03</t>
        </is>
      </c>
      <c r="O45" s="2">
        <v>30</v>
      </c>
      <c r="P45" s="0" t="inlineStr">
        <is>
          <t xml:space="preserve"/>
        </is>
      </c>
      <c r="Q45" s="0" t="inlineStr">
        <is>
          <t xml:space="preserve">CRM_정민수_가상.xlsx</t>
        </is>
      </c>
    </row>
    <row r="46" ht="25" customHeight="1">
      <c r="A46" s="0" t="inlineStr">
        <is>
          <t xml:space="preserve">OP-044</t>
        </is>
      </c>
      <c r="B46" s="0" t="inlineStr">
        <is>
          <t xml:space="preserve">산들푸드</t>
        </is>
      </c>
      <c r="C46" s="0" t="inlineStr">
        <is>
          <t xml:space="preserve">공장 간 운송</t>
        </is>
      </c>
      <c r="D46" s="0" t="inlineStr">
        <is>
          <t xml:space="preserve">정민수</t>
        </is>
      </c>
      <c r="E46" s="0" t="inlineStr">
        <is>
          <t xml:space="preserve">제안</t>
        </is>
      </c>
      <c r="F46" s="2">
        <v>6400.0</v>
      </c>
      <c r="G46" s="0" t="inlineStr">
        <is>
          <t xml:space="preserve">2027-01-17</t>
        </is>
      </c>
      <c r="H46" s="3">
        <v>0.5</v>
      </c>
      <c r="I46" s="0" t="inlineStr">
        <is>
          <t xml:space="preserve">없음</t>
        </is>
      </c>
      <c r="J46" s="3">
        <f>H46*IF(I46="없음",1,0.5)</f>
        <v>0.5</v>
      </c>
      <c r="K46" s="0" t="inlineStr">
        <is>
          <t xml:space="preserve">포함</t>
        </is>
      </c>
      <c r="L46" s="2">
        <f>IF(K46="포함",F46*J46,0)</f>
        <v>3200.0</v>
      </c>
      <c r="M46" s="2">
        <f>IF(AND(K46="포함",OR(E46="협상",E46="계약 직전"),I46="없음"),L46,0)</f>
        <v>0</v>
      </c>
      <c r="N46" s="0" t="inlineStr">
        <is>
          <t xml:space="preserve">2026-10-29</t>
        </is>
      </c>
      <c r="O46" s="2">
        <v>4</v>
      </c>
      <c r="P46" s="0" t="inlineStr">
        <is>
          <t xml:space="preserve"/>
        </is>
      </c>
      <c r="Q46" s="0" t="inlineStr">
        <is>
          <t xml:space="preserve">CRM_정민수_가상.xlsx</t>
        </is>
      </c>
    </row>
    <row r="47" ht="25" customHeight="1">
      <c r="A47" s="0" t="inlineStr">
        <is>
          <t xml:space="preserve">OP-045</t>
        </is>
      </c>
      <c r="B47" s="0" t="inlineStr">
        <is>
          <t xml:space="preserve">아름제약</t>
        </is>
      </c>
      <c r="C47" s="0" t="inlineStr">
        <is>
          <t xml:space="preserve">창고 보관·출고</t>
        </is>
      </c>
      <c r="D47" s="0" t="inlineStr">
        <is>
          <t xml:space="preserve">서지아</t>
        </is>
      </c>
      <c r="E47" s="0" t="inlineStr">
        <is>
          <t xml:space="preserve">발굴</t>
        </is>
      </c>
      <c r="F47" s="2">
        <v>7200.0</v>
      </c>
      <c r="G47" s="0" t="inlineStr">
        <is>
          <t xml:space="preserve">2027-04-09</t>
        </is>
      </c>
      <c r="H47" s="3">
        <v>0.1</v>
      </c>
      <c r="I47" s="0" t="inlineStr">
        <is>
          <t xml:space="preserve">없음</t>
        </is>
      </c>
      <c r="J47" s="3">
        <f>H47*IF(I47="없음",1,0.5)</f>
        <v>0.1</v>
      </c>
      <c r="K47" s="0" t="inlineStr">
        <is>
          <t xml:space="preserve">분기 밖</t>
        </is>
      </c>
      <c r="L47" s="2">
        <f>IF(K47="포함",F47*J47,0)</f>
        <v>0</v>
      </c>
      <c r="M47" s="2">
        <f>IF(AND(K47="포함",OR(E47="협상",E47="계약 직전"),I47="없음"),L47,0)</f>
        <v>0</v>
      </c>
      <c r="N47" s="0" t="inlineStr">
        <is>
          <t xml:space="preserve">2026-10-26</t>
        </is>
      </c>
      <c r="O47" s="2">
        <v>7</v>
      </c>
      <c r="P47" s="0" t="inlineStr">
        <is>
          <t xml:space="preserve"/>
        </is>
      </c>
      <c r="Q47" s="0" t="inlineStr">
        <is>
          <t xml:space="preserve">CRM_서지아_가상.xlsx</t>
        </is>
      </c>
    </row>
    <row r="48" ht="25" customHeight="1">
      <c r="A48" s="0" t="inlineStr">
        <is>
          <t xml:space="preserve">OP-046</t>
        </is>
      </c>
      <c r="B48" s="0" t="inlineStr">
        <is>
          <t xml:space="preserve">아라테크</t>
        </is>
      </c>
      <c r="C48" s="0" t="inlineStr">
        <is>
          <t xml:space="preserve">창고 보관·출고</t>
        </is>
      </c>
      <c r="D48" s="0" t="inlineStr">
        <is>
          <t xml:space="preserve">서지아</t>
        </is>
      </c>
      <c r="E48" s="0" t="inlineStr">
        <is>
          <t xml:space="preserve">제안</t>
        </is>
      </c>
      <c r="F48" s="2">
        <v>6800.0</v>
      </c>
      <c r="G48" s="0" t="inlineStr">
        <is>
          <t xml:space="preserve">2027-02-21</t>
        </is>
      </c>
      <c r="H48" s="3">
        <v>0.5</v>
      </c>
      <c r="I48" s="0" t="inlineStr">
        <is>
          <t xml:space="preserve">없음</t>
        </is>
      </c>
      <c r="J48" s="3">
        <f>H48*IF(I48="없음",1,0.5)</f>
        <v>0.5</v>
      </c>
      <c r="K48" s="0" t="inlineStr">
        <is>
          <t xml:space="preserve">포함</t>
        </is>
      </c>
      <c r="L48" s="2">
        <f>IF(K48="포함",F48*J48,0)</f>
        <v>3400.0</v>
      </c>
      <c r="M48" s="2">
        <f>IF(AND(K48="포함",OR(E48="협상",E48="계약 직전"),I48="없음"),L48,0)</f>
        <v>0</v>
      </c>
      <c r="N48" s="0" t="inlineStr">
        <is>
          <t xml:space="preserve">2026-10-19</t>
        </is>
      </c>
      <c r="O48" s="2">
        <v>14</v>
      </c>
      <c r="P48" s="0" t="inlineStr">
        <is>
          <t xml:space="preserve"/>
        </is>
      </c>
      <c r="Q48" s="0" t="inlineStr">
        <is>
          <t xml:space="preserve">CRM_서지아_가상.xlsx</t>
        </is>
      </c>
    </row>
    <row r="49" ht="25" customHeight="1">
      <c r="A49" s="0" t="inlineStr">
        <is>
          <t xml:space="preserve">OP-047</t>
        </is>
      </c>
      <c r="B49" s="0" t="inlineStr">
        <is>
          <t xml:space="preserve">슬기소재</t>
        </is>
      </c>
      <c r="C49" s="0" t="inlineStr">
        <is>
          <t xml:space="preserve">정기 노선 운송</t>
        </is>
      </c>
      <c r="D49" s="0" t="inlineStr">
        <is>
          <t xml:space="preserve">강태윤</t>
        </is>
      </c>
      <c r="E49" s="0" t="inlineStr">
        <is>
          <t xml:space="preserve">제안</t>
        </is>
      </c>
      <c r="F49" s="2">
        <v>1600.0</v>
      </c>
      <c r="G49" s="0" t="inlineStr">
        <is>
          <t xml:space="preserve">2026-11-29</t>
        </is>
      </c>
      <c r="H49" s="3">
        <v>0.5</v>
      </c>
      <c r="I49" s="0" t="inlineStr">
        <is>
          <t xml:space="preserve">없음</t>
        </is>
      </c>
      <c r="J49" s="3">
        <f>H49*IF(I49="없음",1,0.5)</f>
        <v>0.5</v>
      </c>
      <c r="K49" s="0" t="inlineStr">
        <is>
          <t xml:space="preserve">포함</t>
        </is>
      </c>
      <c r="L49" s="2">
        <f>IF(K49="포함",F49*J49,0)</f>
        <v>800.0</v>
      </c>
      <c r="M49" s="2">
        <f>IF(AND(K49="포함",OR(E49="협상",E49="계약 직전"),I49="없음"),L49,0)</f>
        <v>0</v>
      </c>
      <c r="N49" s="0" t="inlineStr">
        <is>
          <t xml:space="preserve">2026-09-25</t>
        </is>
      </c>
      <c r="O49" s="2">
        <v>38</v>
      </c>
      <c r="P49" s="0" t="inlineStr">
        <is>
          <t xml:space="preserve"/>
        </is>
      </c>
      <c r="Q49" s="0" t="inlineStr">
        <is>
          <t xml:space="preserve">CRM_강태윤_가상.xlsx</t>
        </is>
      </c>
    </row>
    <row r="50" ht="25" customHeight="1">
      <c r="A50" s="0" t="inlineStr">
        <is>
          <t xml:space="preserve">OP-048</t>
        </is>
      </c>
      <c r="B50" s="0" t="inlineStr">
        <is>
          <t xml:space="preserve">다올기계</t>
        </is>
      </c>
      <c r="C50" s="0" t="inlineStr">
        <is>
          <t xml:space="preserve">창고 보관·출고</t>
        </is>
      </c>
      <c r="D50" s="0" t="inlineStr">
        <is>
          <t xml:space="preserve">서지아</t>
        </is>
      </c>
      <c r="E50" s="0" t="inlineStr">
        <is>
          <t xml:space="preserve">협상</t>
        </is>
      </c>
      <c r="F50" s="2">
        <v>8800.0</v>
      </c>
      <c r="G50" s="0" t="inlineStr">
        <is>
          <t xml:space="preserve">2027-01-03</t>
        </is>
      </c>
      <c r="H50" s="3">
        <v>0.75</v>
      </c>
      <c r="I50" s="0" t="inlineStr">
        <is>
          <t xml:space="preserve">연락 오래됨</t>
        </is>
      </c>
      <c r="J50" s="3">
        <f>H50*IF(I50="없음",1,0.5)</f>
        <v>0.375</v>
      </c>
      <c r="K50" s="0" t="inlineStr">
        <is>
          <t xml:space="preserve">포함</t>
        </is>
      </c>
      <c r="L50" s="2">
        <f>IF(K50="포함",F50*J50,0)</f>
        <v>3300.0</v>
      </c>
      <c r="M50" s="2">
        <f>IF(AND(K50="포함",OR(E50="협상",E50="계약 직전"),I50="없음"),L50,0)</f>
        <v>0</v>
      </c>
      <c r="N50" s="0" t="inlineStr">
        <is>
          <t xml:space="preserve">2026-07-15</t>
        </is>
      </c>
      <c r="O50" s="2">
        <v>110</v>
      </c>
      <c r="P50" s="0" t="inlineStr">
        <is>
          <t xml:space="preserve"/>
        </is>
      </c>
      <c r="Q50" s="0" t="inlineStr">
        <is>
          <t xml:space="preserve">CRM_서지아_가상.xlsx</t>
        </is>
      </c>
    </row>
    <row r="51" ht="25" customHeight="1">
      <c r="A51" s="0" t="inlineStr">
        <is>
          <t xml:space="preserve">OP-049</t>
        </is>
      </c>
      <c r="B51" s="0" t="inlineStr">
        <is>
          <t xml:space="preserve">나래소재</t>
        </is>
      </c>
      <c r="C51" s="0" t="inlineStr">
        <is>
          <t xml:space="preserve">공장 간 운송</t>
        </is>
      </c>
      <c r="D51" s="0" t="inlineStr">
        <is>
          <t xml:space="preserve">정민수</t>
        </is>
      </c>
      <c r="E51" s="0" t="inlineStr">
        <is>
          <t xml:space="preserve">발굴</t>
        </is>
      </c>
      <c r="F51" s="2">
        <v>3600.0</v>
      </c>
      <c r="G51" s="0" t="inlineStr">
        <is>
          <t xml:space="preserve">2027-02-14</t>
        </is>
      </c>
      <c r="H51" s="3">
        <v>0.1</v>
      </c>
      <c r="I51" s="0" t="inlineStr">
        <is>
          <t xml:space="preserve">없음</t>
        </is>
      </c>
      <c r="J51" s="3">
        <f>H51*IF(I51="없음",1,0.5)</f>
        <v>0.1</v>
      </c>
      <c r="K51" s="0" t="inlineStr">
        <is>
          <t xml:space="preserve">포함</t>
        </is>
      </c>
      <c r="L51" s="2">
        <f>IF(K51="포함",F51*J51,0)</f>
        <v>360.0</v>
      </c>
      <c r="M51" s="2">
        <f>IF(AND(K51="포함",OR(E51="협상",E51="계약 직전"),I51="없음"),L51,0)</f>
        <v>0</v>
      </c>
      <c r="N51" s="0" t="inlineStr">
        <is>
          <t xml:space="preserve">2026-09-29</t>
        </is>
      </c>
      <c r="O51" s="2">
        <v>34</v>
      </c>
      <c r="P51" s="0" t="inlineStr">
        <is>
          <t xml:space="preserve"/>
        </is>
      </c>
      <c r="Q51" s="0" t="inlineStr">
        <is>
          <t xml:space="preserve">CRM_정민수_가상.xlsx</t>
        </is>
      </c>
    </row>
    <row r="52" ht="25" customHeight="1">
      <c r="A52" s="0" t="inlineStr">
        <is>
          <t xml:space="preserve">OP-050</t>
        </is>
      </c>
      <c r="B52" s="0" t="inlineStr">
        <is>
          <t xml:space="preserve">이음부품</t>
        </is>
      </c>
      <c r="C52" s="0" t="inlineStr">
        <is>
          <t xml:space="preserve">정기 노선 운송</t>
        </is>
      </c>
      <c r="D52" s="0" t="inlineStr">
        <is>
          <t xml:space="preserve">강태윤</t>
        </is>
      </c>
      <c r="E52" s="0" t="inlineStr">
        <is>
          <t xml:space="preserve">미팅</t>
        </is>
      </c>
      <c r="F52" s="2">
        <v>5200.0</v>
      </c>
      <c r="G52" s="0" t="inlineStr">
        <is>
          <t xml:space="preserve">2027-01-02</t>
        </is>
      </c>
      <c r="H52" s="3">
        <v>0.25</v>
      </c>
      <c r="I52" s="0" t="inlineStr">
        <is>
          <t xml:space="preserve">없음</t>
        </is>
      </c>
      <c r="J52" s="3">
        <f>H52*IF(I52="없음",1,0.5)</f>
        <v>0.25</v>
      </c>
      <c r="K52" s="0" t="inlineStr">
        <is>
          <t xml:space="preserve">포함</t>
        </is>
      </c>
      <c r="L52" s="2">
        <f>IF(K52="포함",F52*J52,0)</f>
        <v>1300.0</v>
      </c>
      <c r="M52" s="2">
        <f>IF(AND(K52="포함",OR(E52="협상",E52="계약 직전"),I52="없음"),L52,0)</f>
        <v>0</v>
      </c>
      <c r="N52" s="0" t="inlineStr">
        <is>
          <t xml:space="preserve">2026-09-28</t>
        </is>
      </c>
      <c r="O52" s="2">
        <v>35</v>
      </c>
      <c r="P52" s="0" t="inlineStr">
        <is>
          <t xml:space="preserve"/>
        </is>
      </c>
      <c r="Q52" s="0" t="inlineStr">
        <is>
          <t xml:space="preserve">CRM_강태윤_가상.xlsx</t>
        </is>
      </c>
    </row>
    <row r="53" ht="25" customHeight="1">
      <c r="A53" s="0" t="inlineStr">
        <is>
          <t xml:space="preserve">OP-051</t>
        </is>
      </c>
      <c r="B53" s="0" t="inlineStr">
        <is>
          <t xml:space="preserve">마루식품</t>
        </is>
      </c>
      <c r="C53" s="0" t="inlineStr">
        <is>
          <t xml:space="preserve">공장 간 운송</t>
        </is>
      </c>
      <c r="D53" s="0" t="inlineStr">
        <is>
          <t xml:space="preserve">정민수</t>
        </is>
      </c>
      <c r="E53" s="0" t="inlineStr">
        <is>
          <t xml:space="preserve">발굴</t>
        </is>
      </c>
      <c r="F53" s="2">
        <v>8400.0</v>
      </c>
      <c r="G53" s="0" t="inlineStr">
        <is>
          <t xml:space="preserve">2026-12-13</t>
        </is>
      </c>
      <c r="H53" s="3">
        <v>0.1</v>
      </c>
      <c r="I53" s="0" t="inlineStr">
        <is>
          <t xml:space="preserve">없음</t>
        </is>
      </c>
      <c r="J53" s="3">
        <f>H53*IF(I53="없음",1,0.5)</f>
        <v>0.1</v>
      </c>
      <c r="K53" s="0" t="inlineStr">
        <is>
          <t xml:space="preserve">포함</t>
        </is>
      </c>
      <c r="L53" s="2">
        <f>IF(K53="포함",F53*J53,0)</f>
        <v>840.0</v>
      </c>
      <c r="M53" s="2">
        <f>IF(AND(K53="포함",OR(E53="협상",E53="계약 직전"),I53="없음"),L53,0)</f>
        <v>0</v>
      </c>
      <c r="N53" s="0" t="inlineStr">
        <is>
          <t xml:space="preserve">2026-09-26</t>
        </is>
      </c>
      <c r="O53" s="2">
        <v>37</v>
      </c>
      <c r="P53" s="0" t="inlineStr">
        <is>
          <t xml:space="preserve"/>
        </is>
      </c>
      <c r="Q53" s="0" t="inlineStr">
        <is>
          <t xml:space="preserve">CRM_정민수_가상.xlsx</t>
        </is>
      </c>
    </row>
    <row r="54" ht="25" customHeight="1">
      <c r="A54" s="0" t="inlineStr">
        <is>
          <t xml:space="preserve">OP-052</t>
        </is>
      </c>
      <c r="B54" s="0" t="inlineStr">
        <is>
          <t xml:space="preserve">시루떡방</t>
        </is>
      </c>
      <c r="C54" s="0" t="inlineStr">
        <is>
          <t xml:space="preserve">창고 보관·출고</t>
        </is>
      </c>
      <c r="D54" s="0" t="inlineStr">
        <is>
          <t xml:space="preserve">서지아</t>
        </is>
      </c>
      <c r="E54" s="0" t="inlineStr">
        <is>
          <t xml:space="preserve">계약 직전</t>
        </is>
      </c>
      <c r="F54" s="2">
        <v>7200.0</v>
      </c>
      <c r="G54" s="0" t="inlineStr">
        <is>
          <t xml:space="preserve">2026-12-10</t>
        </is>
      </c>
      <c r="H54" s="3">
        <v>0.9</v>
      </c>
      <c r="I54" s="0" t="inlineStr">
        <is>
          <t xml:space="preserve">없음</t>
        </is>
      </c>
      <c r="J54" s="3">
        <f>H54*IF(I54="없음",1,0.5)</f>
        <v>0.9</v>
      </c>
      <c r="K54" s="0" t="inlineStr">
        <is>
          <t xml:space="preserve">포함</t>
        </is>
      </c>
      <c r="L54" s="2">
        <f>IF(K54="포함",F54*J54,0)</f>
        <v>6480.0</v>
      </c>
      <c r="M54" s="2">
        <f>IF(AND(K54="포함",OR(E54="협상",E54="계약 직전"),I54="없음"),L54,0)</f>
        <v>6480.0</v>
      </c>
      <c r="N54" s="0" t="inlineStr">
        <is>
          <t xml:space="preserve">2026-10-22</t>
        </is>
      </c>
      <c r="O54" s="2">
        <v>11</v>
      </c>
      <c r="P54" s="0" t="inlineStr">
        <is>
          <t xml:space="preserve"/>
        </is>
      </c>
      <c r="Q54" s="0" t="inlineStr">
        <is>
          <t xml:space="preserve">CRM_서지아_가상.xlsx</t>
        </is>
      </c>
    </row>
    <row r="55" ht="25" customHeight="1">
      <c r="A55" s="0" t="inlineStr">
        <is>
          <t xml:space="preserve">OP-053</t>
        </is>
      </c>
      <c r="B55" s="0" t="inlineStr">
        <is>
          <t xml:space="preserve">희망모터</t>
        </is>
      </c>
      <c r="C55" s="0" t="inlineStr">
        <is>
          <t xml:space="preserve">공장 간 운송</t>
        </is>
      </c>
      <c r="D55" s="0" t="inlineStr">
        <is>
          <t xml:space="preserve">정민수</t>
        </is>
      </c>
      <c r="E55" s="0" t="inlineStr">
        <is>
          <t xml:space="preserve">협상</t>
        </is>
      </c>
      <c r="F55" s="2">
        <v>5000.0</v>
      </c>
      <c r="G55" s="0" t="inlineStr">
        <is>
          <t xml:space="preserve">2027-04-15</t>
        </is>
      </c>
      <c r="H55" s="3">
        <v>0.75</v>
      </c>
      <c r="I55" s="0" t="inlineStr">
        <is>
          <t xml:space="preserve">없음</t>
        </is>
      </c>
      <c r="J55" s="3">
        <f>H55*IF(I55="없음",1,0.5)</f>
        <v>0.75</v>
      </c>
      <c r="K55" s="0" t="inlineStr">
        <is>
          <t xml:space="preserve">분기 밖</t>
        </is>
      </c>
      <c r="L55" s="2">
        <f>IF(K55="포함",F55*J55,0)</f>
        <v>0</v>
      </c>
      <c r="M55" s="2">
        <f>IF(AND(K55="포함",OR(E55="협상",E55="계약 직전"),I55="없음"),L55,0)</f>
        <v>0</v>
      </c>
      <c r="N55" s="0" t="inlineStr">
        <is>
          <t xml:space="preserve">2026-10-17</t>
        </is>
      </c>
      <c r="O55" s="2">
        <v>16</v>
      </c>
      <c r="P55" s="0" t="inlineStr">
        <is>
          <t xml:space="preserve"/>
        </is>
      </c>
      <c r="Q55" s="0" t="inlineStr">
        <is>
          <t xml:space="preserve">CRM_정민수_가상.xlsx</t>
        </is>
      </c>
    </row>
    <row r="56" ht="25" customHeight="1">
      <c r="A56" s="0" t="inlineStr">
        <is>
          <t xml:space="preserve">OP-054</t>
        </is>
      </c>
      <c r="B56" s="0" t="inlineStr">
        <is>
          <t xml:space="preserve">누리팜</t>
        </is>
      </c>
      <c r="C56" s="0" t="inlineStr">
        <is>
          <t xml:space="preserve">창고 보관·출고</t>
        </is>
      </c>
      <c r="D56" s="0" t="inlineStr">
        <is>
          <t xml:space="preserve">서지아</t>
        </is>
      </c>
      <c r="E56" s="0" t="inlineStr">
        <is>
          <t xml:space="preserve">계약 직전</t>
        </is>
      </c>
      <c r="F56" s="2">
        <v>3400.0</v>
      </c>
      <c r="G56" s="0" t="inlineStr">
        <is>
          <t xml:space="preserve">2027-01-10</t>
        </is>
      </c>
      <c r="H56" s="3">
        <v>0.9</v>
      </c>
      <c r="I56" s="0" t="inlineStr">
        <is>
          <t xml:space="preserve">없음</t>
        </is>
      </c>
      <c r="J56" s="3">
        <f>H56*IF(I56="없음",1,0.5)</f>
        <v>0.9</v>
      </c>
      <c r="K56" s="0" t="inlineStr">
        <is>
          <t xml:space="preserve">포함</t>
        </is>
      </c>
      <c r="L56" s="2">
        <f>IF(K56="포함",F56*J56,0)</f>
        <v>3060.0</v>
      </c>
      <c r="M56" s="2">
        <f>IF(AND(K56="포함",OR(E56="협상",E56="계약 직전"),I56="없음"),L56,0)</f>
        <v>3060.0</v>
      </c>
      <c r="N56" s="0" t="inlineStr">
        <is>
          <t xml:space="preserve">2026-10-06</t>
        </is>
      </c>
      <c r="O56" s="2">
        <v>27</v>
      </c>
      <c r="P56" s="0" t="inlineStr">
        <is>
          <t xml:space="preserve"/>
        </is>
      </c>
      <c r="Q56" s="0" t="inlineStr">
        <is>
          <t xml:space="preserve">CRM_서지아_가상.xlsx</t>
        </is>
      </c>
    </row>
    <row r="57" ht="25" customHeight="1">
      <c r="A57" s="0" t="inlineStr">
        <is>
          <t xml:space="preserve">OP-055</t>
        </is>
      </c>
      <c r="B57" s="0" t="inlineStr">
        <is>
          <t xml:space="preserve">새벽유통</t>
        </is>
      </c>
      <c r="C57" s="0" t="inlineStr">
        <is>
          <t xml:space="preserve">정기 노선 운송</t>
        </is>
      </c>
      <c r="D57" s="0" t="inlineStr">
        <is>
          <t xml:space="preserve">강태윤</t>
        </is>
      </c>
      <c r="E57" s="0" t="inlineStr">
        <is>
          <t xml:space="preserve">발굴</t>
        </is>
      </c>
      <c r="F57" s="2">
        <v>4800.0</v>
      </c>
      <c r="G57" s="0" t="inlineStr">
        <is>
          <t xml:space="preserve">2027-03-02</t>
        </is>
      </c>
      <c r="H57" s="3">
        <v>0.1</v>
      </c>
      <c r="I57" s="0" t="inlineStr">
        <is>
          <t xml:space="preserve">없음</t>
        </is>
      </c>
      <c r="J57" s="3">
        <f>H57*IF(I57="없음",1,0.5)</f>
        <v>0.1</v>
      </c>
      <c r="K57" s="0" t="inlineStr">
        <is>
          <t xml:space="preserve">포함</t>
        </is>
      </c>
      <c r="L57" s="2">
        <f>IF(K57="포함",F57*J57,0)</f>
        <v>480.0</v>
      </c>
      <c r="M57" s="2">
        <f>IF(AND(K57="포함",OR(E57="협상",E57="계약 직전"),I57="없음"),L57,0)</f>
        <v>0</v>
      </c>
      <c r="N57" s="0" t="inlineStr">
        <is>
          <t xml:space="preserve">2026-10-19</t>
        </is>
      </c>
      <c r="O57" s="2">
        <v>14</v>
      </c>
      <c r="P57" s="0" t="inlineStr">
        <is>
          <t xml:space="preserve"/>
        </is>
      </c>
      <c r="Q57" s="0" t="inlineStr">
        <is>
          <t xml:space="preserve">CRM_강태윤_가상.xlsx</t>
        </is>
      </c>
    </row>
    <row r="58" ht="25" customHeight="1">
      <c r="A58" s="0" t="inlineStr">
        <is>
          <t xml:space="preserve">OP-056</t>
        </is>
      </c>
      <c r="B58" s="0" t="inlineStr">
        <is>
          <t xml:space="preserve">늘봄제과</t>
        </is>
      </c>
      <c r="C58" s="0" t="inlineStr">
        <is>
          <t xml:space="preserve">창고 보관·출고</t>
        </is>
      </c>
      <c r="D58" s="0" t="inlineStr">
        <is>
          <t xml:space="preserve">서지아</t>
        </is>
      </c>
      <c r="E58" s="0" t="inlineStr">
        <is>
          <t xml:space="preserve">미팅</t>
        </is>
      </c>
      <c r="F58" s="2">
        <v>6400.0</v>
      </c>
      <c r="G58" s="0" t="inlineStr">
        <is>
          <t xml:space="preserve">2027-01-07</t>
        </is>
      </c>
      <c r="H58" s="3">
        <v>0.25</v>
      </c>
      <c r="I58" s="0" t="inlineStr">
        <is>
          <t xml:space="preserve">없음</t>
        </is>
      </c>
      <c r="J58" s="3">
        <f>H58*IF(I58="없음",1,0.5)</f>
        <v>0.25</v>
      </c>
      <c r="K58" s="0" t="inlineStr">
        <is>
          <t xml:space="preserve">포함</t>
        </is>
      </c>
      <c r="L58" s="2">
        <f>IF(K58="포함",F58*J58,0)</f>
        <v>1600.0</v>
      </c>
      <c r="M58" s="2">
        <f>IF(AND(K58="포함",OR(E58="협상",E58="계약 직전"),I58="없음"),L58,0)</f>
        <v>0</v>
      </c>
      <c r="N58" s="0" t="inlineStr">
        <is>
          <t xml:space="preserve">2026-10-29</t>
        </is>
      </c>
      <c r="O58" s="2">
        <v>4</v>
      </c>
      <c r="P58" s="0" t="inlineStr">
        <is>
          <t xml:space="preserve"/>
        </is>
      </c>
      <c r="Q58" s="0" t="inlineStr">
        <is>
          <t xml:space="preserve">CRM_서지아_가상.xlsx</t>
        </is>
      </c>
    </row>
    <row r="59" ht="25" customHeight="1">
      <c r="A59" s="0" t="inlineStr">
        <is>
          <t xml:space="preserve">OP-057</t>
        </is>
      </c>
      <c r="B59" s="0" t="inlineStr">
        <is>
          <t xml:space="preserve">금빛도금</t>
        </is>
      </c>
      <c r="C59" s="0" t="inlineStr">
        <is>
          <t xml:space="preserve">정기 노선 운송</t>
        </is>
      </c>
      <c r="D59" s="0" t="inlineStr">
        <is>
          <t xml:space="preserve">강태윤</t>
        </is>
      </c>
      <c r="E59" s="0" t="inlineStr">
        <is>
          <t xml:space="preserve">미팅</t>
        </is>
      </c>
      <c r="F59" s="2">
        <v>3000.0</v>
      </c>
      <c r="G59" s="0" t="inlineStr">
        <is>
          <t xml:space="preserve">2026-10-12</t>
        </is>
      </c>
      <c r="H59" s="3">
        <v>0.25</v>
      </c>
      <c r="I59" s="0" t="inlineStr">
        <is>
          <t xml:space="preserve">계약일 지남</t>
        </is>
      </c>
      <c r="J59" s="3">
        <f>H59*IF(I59="없음",1,0.5)</f>
        <v>0.125</v>
      </c>
      <c r="K59" s="0" t="inlineStr">
        <is>
          <t xml:space="preserve">포함</t>
        </is>
      </c>
      <c r="L59" s="2">
        <f>IF(K59="포함",F59*J59,0)</f>
        <v>375.0</v>
      </c>
      <c r="M59" s="2">
        <f>IF(AND(K59="포함",OR(E59="협상",E59="계약 직전"),I59="없음"),L59,0)</f>
        <v>0</v>
      </c>
      <c r="N59" s="0" t="inlineStr">
        <is>
          <t xml:space="preserve">2026-10-20</t>
        </is>
      </c>
      <c r="O59" s="2">
        <v>13</v>
      </c>
      <c r="P59" s="0" t="inlineStr">
        <is>
          <t xml:space="preserve"/>
        </is>
      </c>
      <c r="Q59" s="0" t="inlineStr">
        <is>
          <t xml:space="preserve">CRM_강태윤_가상.xlsx</t>
        </is>
      </c>
    </row>
    <row r="60" ht="25" customHeight="1">
      <c r="A60" s="0" t="inlineStr">
        <is>
          <t xml:space="preserve">OP-058</t>
        </is>
      </c>
      <c r="B60" s="0" t="inlineStr">
        <is>
          <t xml:space="preserve">빛고을전자</t>
        </is>
      </c>
      <c r="C60" s="0" t="inlineStr">
        <is>
          <t xml:space="preserve">창고 보관·출고</t>
        </is>
      </c>
      <c r="D60" s="0" t="inlineStr">
        <is>
          <t xml:space="preserve">정민수</t>
        </is>
      </c>
      <c r="E60" s="0" t="inlineStr">
        <is>
          <t xml:space="preserve">제안</t>
        </is>
      </c>
      <c r="F60" s="2">
        <v>6200.0</v>
      </c>
      <c r="G60" s="0" t="inlineStr">
        <is>
          <t xml:space="preserve">2027-03-04</t>
        </is>
      </c>
      <c r="H60" s="3">
        <v>0.5</v>
      </c>
      <c r="I60" s="0" t="inlineStr">
        <is>
          <t xml:space="preserve">없음</t>
        </is>
      </c>
      <c r="J60" s="3">
        <f>H60*IF(I60="없음",1,0.5)</f>
        <v>0.5</v>
      </c>
      <c r="K60" s="0" t="inlineStr">
        <is>
          <t xml:space="preserve">중복 제외</t>
        </is>
      </c>
      <c r="L60" s="2">
        <f>IF(K60="포함",F60*J60,0)</f>
        <v>0</v>
      </c>
      <c r="M60" s="2">
        <f>IF(AND(K60="포함",OR(E60="협상",E60="계약 직전"),I60="없음"),L60,0)</f>
        <v>0</v>
      </c>
      <c r="N60" s="0" t="inlineStr">
        <is>
          <t xml:space="preserve">2026-09-26</t>
        </is>
      </c>
      <c r="O60" s="2">
        <v>37</v>
      </c>
      <c r="P60" s="0" t="inlineStr">
        <is>
          <t xml:space="preserve">OP-017</t>
        </is>
      </c>
      <c r="Q60" s="0" t="inlineStr">
        <is>
          <t xml:space="preserve">CRM_정민수_가상.xlsx</t>
        </is>
      </c>
    </row>
    <row r="61" ht="25" customHeight="1">
      <c r="A61" s="0" t="inlineStr">
        <is>
          <t xml:space="preserve">OP-059</t>
        </is>
      </c>
      <c r="B61" s="0" t="inlineStr">
        <is>
          <t xml:space="preserve">큰나무가구</t>
        </is>
      </c>
      <c r="C61" s="0" t="inlineStr">
        <is>
          <t xml:space="preserve">창고 보관·출고</t>
        </is>
      </c>
      <c r="D61" s="0" t="inlineStr">
        <is>
          <t xml:space="preserve">서지아</t>
        </is>
      </c>
      <c r="E61" s="0" t="inlineStr">
        <is>
          <t xml:space="preserve">협상</t>
        </is>
      </c>
      <c r="F61" s="2">
        <v>6200.0</v>
      </c>
      <c r="G61" s="0" t="inlineStr">
        <is>
          <t xml:space="preserve">2027-01-24</t>
        </is>
      </c>
      <c r="H61" s="3">
        <v>0.75</v>
      </c>
      <c r="I61" s="0" t="inlineStr">
        <is>
          <t xml:space="preserve">없음</t>
        </is>
      </c>
      <c r="J61" s="3">
        <f>H61*IF(I61="없음",1,0.5)</f>
        <v>0.75</v>
      </c>
      <c r="K61" s="0" t="inlineStr">
        <is>
          <t xml:space="preserve">포함</t>
        </is>
      </c>
      <c r="L61" s="2">
        <f>IF(K61="포함",F61*J61,0)</f>
        <v>4650.0</v>
      </c>
      <c r="M61" s="2">
        <f>IF(AND(K61="포함",OR(E61="협상",E61="계약 직전"),I61="없음"),L61,0)</f>
        <v>4650.0</v>
      </c>
      <c r="N61" s="0" t="inlineStr">
        <is>
          <t xml:space="preserve">2026-10-12</t>
        </is>
      </c>
      <c r="O61" s="2">
        <v>21</v>
      </c>
      <c r="P61" s="0" t="inlineStr">
        <is>
          <t xml:space="preserve"/>
        </is>
      </c>
      <c r="Q61" s="0" t="inlineStr">
        <is>
          <t xml:space="preserve">CRM_서지아_가상.xlsx</t>
        </is>
      </c>
    </row>
    <row r="62" ht="25" customHeight="1">
      <c r="A62" s="0" t="inlineStr">
        <is>
          <t xml:space="preserve">OP-060</t>
        </is>
      </c>
      <c r="B62" s="0" t="inlineStr">
        <is>
          <t xml:space="preserve">초록생활</t>
        </is>
      </c>
      <c r="C62" s="0" t="inlineStr">
        <is>
          <t xml:space="preserve">공장 간 운송</t>
        </is>
      </c>
      <c r="D62" s="0" t="inlineStr">
        <is>
          <t xml:space="preserve">오하린</t>
        </is>
      </c>
      <c r="E62" s="0" t="inlineStr">
        <is>
          <t xml:space="preserve">미팅</t>
        </is>
      </c>
      <c r="F62" s="2">
        <v>6400.0</v>
      </c>
      <c r="G62" s="0" t="inlineStr">
        <is>
          <t xml:space="preserve">2027-01-12</t>
        </is>
      </c>
      <c r="H62" s="3">
        <v>0.25</v>
      </c>
      <c r="I62" s="0" t="inlineStr">
        <is>
          <t xml:space="preserve">없음</t>
        </is>
      </c>
      <c r="J62" s="3">
        <f>H62*IF(I62="없음",1,0.5)</f>
        <v>0.25</v>
      </c>
      <c r="K62" s="0" t="inlineStr">
        <is>
          <t xml:space="preserve">중복 제외</t>
        </is>
      </c>
      <c r="L62" s="2">
        <f>IF(K62="포함",F62*J62,0)</f>
        <v>0</v>
      </c>
      <c r="M62" s="2">
        <f>IF(AND(K62="포함",OR(E62="협상",E62="계약 직전"),I62="없음"),L62,0)</f>
        <v>0</v>
      </c>
      <c r="N62" s="0" t="inlineStr">
        <is>
          <t xml:space="preserve">2026-10-14</t>
        </is>
      </c>
      <c r="O62" s="2">
        <v>19</v>
      </c>
      <c r="P62" s="0" t="inlineStr">
        <is>
          <t xml:space="preserve">OP-006</t>
        </is>
      </c>
      <c r="Q62" s="0" t="inlineStr">
        <is>
          <t xml:space="preserve">CRM_오하린_가상.xlsx</t>
        </is>
      </c>
    </row>
  </sheetData>
  <autoFilter ref="A2:Q62"/>
  <pageMargins left="0.3" right="0.3" top="0.5" bottom="0.5" header="0.2" footer="0.2"/>
  <pageSetup orientation="landscape" paperSize="9" fitToWidth="1" fitToHeight="0"/>
</worksheet>
</file>

<file path=xl/worksheets/sheet5.xml><?xml version="1.0" encoding="utf-8"?>
<worksheet xmlns="http://schemas.openxmlformats.org/spreadsheetml/2006/main">
  <dimension ref="A1:D14"/>
  <sheetViews>
    <sheetView workbookViewId="0">
      <pane ySplit="2" topLeftCell="A3" activePane="bottomLeft" state="frozen"/>
    </sheetView>
  </sheetViews>
  <sheetFormatPr defaultRowHeight="25"/>
  <cols>
    <col min="1" max="1" width="17" customWidth="1"/>
    <col min="2" max="2" width="25" customWidth="1"/>
    <col min="3" max="3" width="22" customWidth="1"/>
    <col min="4" max="4" width="45" customWidth="1"/>
  </cols>
  <sheetData>
    <row r="1" ht="36" customHeight="1">
      <c r="A1" s="0" t="inlineStr">
        <is>
          <t xml:space="preserve">교육 영상 시연용 가상 자료</t>
        </is>
      </c>
    </row>
    <row r="2" ht="36" customHeight="1">
      <c r="A2" s="1" t="inlineStr">
        <is>
          <t xml:space="preserve">번호</t>
        </is>
      </c>
      <c r="B2" s="1" t="inlineStr">
        <is>
          <t xml:space="preserve">고객사</t>
        </is>
      </c>
      <c r="C2" s="1" t="inlineStr">
        <is>
          <t xml:space="preserve">처리</t>
        </is>
      </c>
      <c r="D2" s="1" t="inlineStr">
        <is>
          <t xml:space="preserve">이유</t>
        </is>
      </c>
    </row>
    <row r="3" ht="25" customHeight="1">
      <c r="A3" s="0" t="inlineStr">
        <is>
          <t xml:space="preserve">OP-004</t>
        </is>
      </c>
      <c r="B3" s="0" t="inlineStr">
        <is>
          <t xml:space="preserve">들꽃농산</t>
        </is>
      </c>
      <c r="C3" s="0" t="inlineStr">
        <is>
          <t xml:space="preserve">분기 밖</t>
        </is>
      </c>
      <c r="D3" s="0" t="inlineStr">
        <is>
          <t xml:space="preserve">2027-04-22</t>
        </is>
      </c>
    </row>
    <row r="4" ht="25" customHeight="1">
      <c r="A4" s="0" t="inlineStr">
        <is>
          <t xml:space="preserve">OP-007</t>
        </is>
      </c>
      <c r="B4" s="0" t="inlineStr">
        <is>
          <t xml:space="preserve">이랑식품</t>
        </is>
      </c>
      <c r="C4" s="0" t="inlineStr">
        <is>
          <t xml:space="preserve">금액 확인</t>
        </is>
      </c>
      <c r="D4" s="0" t="inlineStr">
        <is>
          <t xml:space="preserve">금액 빈칸</t>
        </is>
      </c>
    </row>
    <row r="5" ht="25" customHeight="1">
      <c r="A5" s="0" t="inlineStr">
        <is>
          <t xml:space="preserve">OP-012</t>
        </is>
      </c>
      <c r="B5" s="0" t="inlineStr">
        <is>
          <t xml:space="preserve">바른금속</t>
        </is>
      </c>
      <c r="C5" s="0" t="inlineStr">
        <is>
          <t xml:space="preserve">분기 밖</t>
        </is>
      </c>
      <c r="D5" s="0" t="inlineStr">
        <is>
          <t xml:space="preserve">2027-04-28</t>
        </is>
      </c>
    </row>
    <row r="6" ht="25" customHeight="1">
      <c r="A6" s="0" t="inlineStr">
        <is>
          <t xml:space="preserve">OP-020</t>
        </is>
      </c>
      <c r="B6" s="0" t="inlineStr">
        <is>
          <t xml:space="preserve">엮음물류기기</t>
        </is>
      </c>
      <c r="C6" s="0" t="inlineStr">
        <is>
          <t xml:space="preserve">분기 밖</t>
        </is>
      </c>
      <c r="D6" s="0" t="inlineStr">
        <is>
          <t xml:space="preserve">2027-05-04</t>
        </is>
      </c>
    </row>
    <row r="7" ht="25" customHeight="1">
      <c r="A7" s="0" t="inlineStr">
        <is>
          <t xml:space="preserve">OP-024</t>
        </is>
      </c>
      <c r="B7" s="0" t="inlineStr">
        <is>
          <t xml:space="preserve">차오름산업</t>
        </is>
      </c>
      <c r="C7" s="0" t="inlineStr">
        <is>
          <t xml:space="preserve">금액 확인</t>
        </is>
      </c>
      <c r="D7" s="0" t="inlineStr">
        <is>
          <t xml:space="preserve">금액 빈칸</t>
        </is>
      </c>
    </row>
    <row r="8" ht="25" customHeight="1">
      <c r="A8" s="0" t="inlineStr">
        <is>
          <t xml:space="preserve">OP-028</t>
        </is>
      </c>
      <c r="B8" s="0" t="inlineStr">
        <is>
          <t xml:space="preserve">푸른음료</t>
        </is>
      </c>
      <c r="C8" s="0" t="inlineStr">
        <is>
          <t xml:space="preserve">분기 밖</t>
        </is>
      </c>
      <c r="D8" s="0" t="inlineStr">
        <is>
          <t xml:space="preserve">2027-05-10</t>
        </is>
      </c>
    </row>
    <row r="9" ht="25" customHeight="1">
      <c r="A9" s="0" t="inlineStr">
        <is>
          <t xml:space="preserve">OP-036</t>
        </is>
      </c>
      <c r="B9" s="0" t="inlineStr">
        <is>
          <t xml:space="preserve">청람제약</t>
        </is>
      </c>
      <c r="C9" s="0" t="inlineStr">
        <is>
          <t xml:space="preserve">분기 밖</t>
        </is>
      </c>
      <c r="D9" s="0" t="inlineStr">
        <is>
          <t xml:space="preserve">2027-05-16</t>
        </is>
      </c>
    </row>
    <row r="10" ht="25" customHeight="1">
      <c r="A10" s="0" t="inlineStr">
        <is>
          <t xml:space="preserve">OP-041</t>
        </is>
      </c>
      <c r="B10" s="0" t="inlineStr">
        <is>
          <t xml:space="preserve">자람테크</t>
        </is>
      </c>
      <c r="C10" s="0" t="inlineStr">
        <is>
          <t xml:space="preserve">금액 확인</t>
        </is>
      </c>
      <c r="D10" s="0" t="inlineStr">
        <is>
          <t xml:space="preserve">금액 빈칸</t>
        </is>
      </c>
    </row>
    <row r="11" ht="25" customHeight="1">
      <c r="A11" s="0" t="inlineStr">
        <is>
          <t xml:space="preserve">OP-045</t>
        </is>
      </c>
      <c r="B11" s="0" t="inlineStr">
        <is>
          <t xml:space="preserve">아름제약</t>
        </is>
      </c>
      <c r="C11" s="0" t="inlineStr">
        <is>
          <t xml:space="preserve">분기 밖</t>
        </is>
      </c>
      <c r="D11" s="0" t="inlineStr">
        <is>
          <t xml:space="preserve">2027-04-09</t>
        </is>
      </c>
    </row>
    <row r="12" ht="25" customHeight="1">
      <c r="A12" s="0" t="inlineStr">
        <is>
          <t xml:space="preserve">OP-053</t>
        </is>
      </c>
      <c r="B12" s="0" t="inlineStr">
        <is>
          <t xml:space="preserve">희망모터</t>
        </is>
      </c>
      <c r="C12" s="0" t="inlineStr">
        <is>
          <t xml:space="preserve">분기 밖</t>
        </is>
      </c>
      <c r="D12" s="0" t="inlineStr">
        <is>
          <t xml:space="preserve">2027-04-15</t>
        </is>
      </c>
    </row>
    <row r="13" ht="25" customHeight="1">
      <c r="A13" s="0" t="inlineStr">
        <is>
          <t xml:space="preserve">OP-058</t>
        </is>
      </c>
      <c r="B13" s="0" t="inlineStr">
        <is>
          <t xml:space="preserve">빛고을전자</t>
        </is>
      </c>
      <c r="C13" s="0" t="inlineStr">
        <is>
          <t xml:space="preserve">중복 제외</t>
        </is>
      </c>
      <c r="D13" s="0" t="inlineStr">
        <is>
          <t xml:space="preserve">원번호 OP-017</t>
        </is>
      </c>
    </row>
    <row r="14" ht="25" customHeight="1">
      <c r="A14" s="0" t="inlineStr">
        <is>
          <t xml:space="preserve">OP-060</t>
        </is>
      </c>
      <c r="B14" s="0" t="inlineStr">
        <is>
          <t xml:space="preserve">초록생활</t>
        </is>
      </c>
      <c r="C14" s="0" t="inlineStr">
        <is>
          <t xml:space="preserve">중복 제외</t>
        </is>
      </c>
      <c r="D14" s="0" t="inlineStr">
        <is>
          <t xml:space="preserve">원번호 OP-006</t>
        </is>
      </c>
    </row>
  </sheetData>
  <autoFilter ref="A2:D14"/>
  <pageMargins left="0.3" right="0.3" top="0.5" bottom="0.5" header="0.2" footer="0.2"/>
  <pageSetup orientation="landscape" paperSize="9" fitToWidth="1" fitToHeight="0"/>
</worksheet>
</file>

<file path=xl/worksheets/sheet6.xml><?xml version="1.0" encoding="utf-8"?>
<worksheet xmlns="http://schemas.openxmlformats.org/spreadsheetml/2006/main">
  <dimension ref="A1:D11"/>
  <sheetViews>
    <sheetView workbookViewId="0">
      <pane ySplit="2" topLeftCell="A3" activePane="bottomLeft" state="frozen"/>
    </sheetView>
  </sheetViews>
  <sheetFormatPr defaultRowHeight="25"/>
  <cols>
    <col min="1" max="1" width="30" customWidth="1"/>
    <col min="2" max="2" width="25" customWidth="1"/>
    <col min="3" max="3" width="25" customWidth="1"/>
    <col min="4" max="4" width="25" customWidth="1"/>
  </cols>
  <sheetData>
    <row r="1" ht="36" customHeight="1">
      <c r="A1" s="0" t="inlineStr">
        <is>
          <t xml:space="preserve">교육 영상 시연용 가상 자료</t>
        </is>
      </c>
    </row>
    <row r="2" ht="36" customHeight="1">
      <c r="A2" s="1" t="inlineStr">
        <is>
          <t xml:space="preserve">항목</t>
        </is>
      </c>
      <c r="B2" s="1" t="inlineStr">
        <is>
          <t xml:space="preserve">계산값</t>
        </is>
      </c>
      <c r="C2" s="1" t="inlineStr">
        <is>
          <t xml:space="preserve">기대값</t>
        </is>
      </c>
      <c r="D2" s="1" t="inlineStr">
        <is>
          <t xml:space="preserve">차이(0이면 일치)</t>
        </is>
      </c>
    </row>
    <row r="3" ht="25" customHeight="1">
      <c r="A3" s="0" t="inlineStr">
        <is>
          <t xml:space="preserve">원본 건수</t>
        </is>
      </c>
      <c r="B3" s="2">
        <f>COUNTA(정리목록!A3:A62)</f>
        <v>60</v>
      </c>
      <c r="C3" s="2">
        <v>60</v>
      </c>
      <c r="D3" s="2">
        <f>B3-C3</f>
        <v>0</v>
      </c>
    </row>
    <row r="4" ht="25" customHeight="1">
      <c r="A4" s="0" t="inlineStr">
        <is>
          <t xml:space="preserve">중복 제외</t>
        </is>
      </c>
      <c r="B4" s="2">
        <f>COUNTIF(정리목록!K3:K62,"중복 제외")</f>
        <v>2</v>
      </c>
      <c r="C4" s="2">
        <v>2</v>
      </c>
      <c r="D4" s="2">
        <f>B4-C4</f>
        <v>0</v>
      </c>
    </row>
    <row r="5" ht="25" customHeight="1">
      <c r="A5" s="0" t="inlineStr">
        <is>
          <t xml:space="preserve">금액 확인</t>
        </is>
      </c>
      <c r="B5" s="2">
        <f>COUNTIF(정리목록!K3:K62,"금액 확인")</f>
        <v>3</v>
      </c>
      <c r="C5" s="2">
        <v>3</v>
      </c>
      <c r="D5" s="2">
        <f>B5-C5</f>
        <v>0</v>
      </c>
    </row>
    <row r="6" ht="25" customHeight="1">
      <c r="A6" s="0" t="inlineStr">
        <is>
          <t xml:space="preserve">분기 밖</t>
        </is>
      </c>
      <c r="B6" s="2">
        <f>COUNTIF(정리목록!K3:K62,"분기 밖")</f>
        <v>7</v>
      </c>
      <c r="C6" s="2">
        <v>7</v>
      </c>
      <c r="D6" s="2">
        <f>B6-C6</f>
        <v>0</v>
      </c>
    </row>
    <row r="7" ht="25" customHeight="1">
      <c r="A7" s="0" t="inlineStr">
        <is>
          <t xml:space="preserve">예측 포함</t>
        </is>
      </c>
      <c r="B7" s="2">
        <f>COUNTIF(정리목록!K3:K62,"포함")</f>
        <v>48</v>
      </c>
      <c r="C7" s="2">
        <v>48</v>
      </c>
      <c r="D7" s="2">
        <f>B7-C7</f>
        <v>0</v>
      </c>
    </row>
    <row r="8" ht="25" customHeight="1">
      <c r="A8" s="0" t="inlineStr">
        <is>
          <t xml:space="preserve">신규 기본</t>
        </is>
      </c>
      <c r="B8" s="2">
        <f>SUM(정리목록!L3:L62)</f>
        <v>100830</v>
      </c>
      <c r="C8" s="2">
        <v>100830</v>
      </c>
      <c r="D8" s="2">
        <f>B8-C8</f>
        <v>0</v>
      </c>
    </row>
    <row r="9" ht="25" customHeight="1">
      <c r="A9" s="0" t="inlineStr">
        <is>
          <t xml:space="preserve">은하부품 개별</t>
        </is>
      </c>
      <c r="B9" s="2">
        <f>3600*0.5</f>
        <v>1800</v>
      </c>
      <c r="C9" s="2">
        <v>1800</v>
      </c>
      <c r="D9" s="2">
        <f>B9-C9</f>
        <v>0</v>
      </c>
    </row>
    <row r="10" ht="25" customHeight="1">
      <c r="A10" s="0" t="inlineStr">
        <is>
          <t xml:space="preserve">나무결목재 개별</t>
        </is>
      </c>
      <c r="B10" s="2">
        <f>1400*0.75*0.5</f>
        <v>525</v>
      </c>
      <c r="C10" s="2">
        <v>525</v>
      </c>
      <c r="D10" s="2">
        <f>B10-C10</f>
        <v>0</v>
      </c>
    </row>
    <row r="11" ht="25" customHeight="1">
      <c r="A11" s="0" t="inlineStr">
        <is>
          <t xml:space="preserve">기존 계약 합</t>
        </is>
      </c>
      <c r="B11" s="2">
        <f>SUM(기존계약!C3:C26)</f>
        <v>312000</v>
      </c>
      <c r="C11" s="2">
        <v>312000</v>
      </c>
      <c r="D11" s="2">
        <f>B11-C11</f>
        <v>0</v>
      </c>
    </row>
  </sheetData>
  <autoFilter ref="A2:D11"/>
  <pageMargins left="0.3" right="0.3" top="0.5" bottom="0.5" header="0.2" footer="0.2"/>
  <pageSetup orientation="landscape" paperSize="9" fitToWidth="1" fitToHeight="0"/>
</worksheet>
</file>

<file path=xl/worksheets/sheet7.xml><?xml version="1.0" encoding="utf-8"?>
<worksheet xmlns="http://schemas.openxmlformats.org/spreadsheetml/2006/main">
  <dimension ref="A1:D26"/>
  <sheetViews>
    <sheetView workbookViewId="0">
      <pane ySplit="2" topLeftCell="A3" activePane="bottomLeft" state="frozen"/>
    </sheetView>
  </sheetViews>
  <sheetFormatPr defaultRowHeight="25"/>
  <cols>
    <col min="1" max="1" width="25" customWidth="1"/>
    <col min="2" max="2" width="25" customWidth="1"/>
    <col min="3" max="3" width="25" customWidth="1"/>
    <col min="4" max="4" width="25" customWidth="1"/>
  </cols>
  <sheetData>
    <row r="1" ht="36" customHeight="1">
      <c r="A1" s="0" t="inlineStr">
        <is>
          <t xml:space="preserve">교육 영상 시연용 가상 자료</t>
        </is>
      </c>
    </row>
    <row r="2" ht="36" customHeight="1">
      <c r="A2" s="1" t="inlineStr">
        <is>
          <t xml:space="preserve">고객사</t>
        </is>
      </c>
      <c r="B2" s="1" t="inlineStr">
        <is>
          <t xml:space="preserve">서비스</t>
        </is>
      </c>
      <c r="C2" s="1" t="inlineStr">
        <is>
          <t xml:space="preserve">1분기 매출(만 원)</t>
        </is>
      </c>
      <c r="D2" s="1" t="inlineStr">
        <is>
          <t xml:space="preserve">계약 만료</t>
        </is>
      </c>
    </row>
    <row r="3" ht="25" customHeight="1">
      <c r="A3" s="0" t="inlineStr">
        <is>
          <t xml:space="preserve">가야정공</t>
        </is>
      </c>
      <c r="B3" s="0" t="inlineStr">
        <is>
          <t xml:space="preserve">공장 간 운송</t>
        </is>
      </c>
      <c r="C3" s="2">
        <v>38800.0</v>
      </c>
      <c r="D3" s="0" t="inlineStr">
        <is>
          <t xml:space="preserve">2027-12</t>
        </is>
      </c>
    </row>
    <row r="4" ht="25" customHeight="1">
      <c r="A4" s="0" t="inlineStr">
        <is>
          <t xml:space="preserve">누리온식품</t>
        </is>
      </c>
      <c r="B4" s="0" t="inlineStr">
        <is>
          <t xml:space="preserve">정기 노선 운송</t>
        </is>
      </c>
      <c r="C4" s="2">
        <v>21600.0</v>
      </c>
      <c r="D4" s="0" t="inlineStr">
        <is>
          <t xml:space="preserve">2027-06</t>
        </is>
      </c>
    </row>
    <row r="5" ht="25" customHeight="1">
      <c r="A5" s="0" t="inlineStr">
        <is>
          <t xml:space="preserve">가경산업</t>
        </is>
      </c>
      <c r="B5" s="0" t="inlineStr">
        <is>
          <t xml:space="preserve">창고 보관·출고</t>
        </is>
      </c>
      <c r="C5" s="2">
        <v>18400.0</v>
      </c>
      <c r="D5" s="0" t="inlineStr">
        <is>
          <t xml:space="preserve">2027-09</t>
        </is>
      </c>
    </row>
    <row r="6" ht="25" customHeight="1">
      <c r="A6" s="0" t="inlineStr">
        <is>
          <t xml:space="preserve">나린화학</t>
        </is>
      </c>
      <c r="B6" s="0" t="inlineStr">
        <is>
          <t xml:space="preserve">정기 노선 운송</t>
        </is>
      </c>
      <c r="C6" s="2">
        <v>16000.0</v>
      </c>
      <c r="D6" s="0" t="inlineStr">
        <is>
          <t xml:space="preserve">2027-03</t>
        </is>
      </c>
    </row>
    <row r="7" ht="25" customHeight="1">
      <c r="A7" s="0" t="inlineStr">
        <is>
          <t xml:space="preserve">다해전자</t>
        </is>
      </c>
      <c r="B7" s="0" t="inlineStr">
        <is>
          <t xml:space="preserve">공장 간 운송</t>
        </is>
      </c>
      <c r="C7" s="2">
        <v>15200.0</v>
      </c>
      <c r="D7" s="0" t="inlineStr">
        <is>
          <t xml:space="preserve">2028-01</t>
        </is>
      </c>
    </row>
    <row r="8" ht="25" customHeight="1">
      <c r="A8" s="0" t="inlineStr">
        <is>
          <t xml:space="preserve">로뎀식품</t>
        </is>
      </c>
      <c r="B8" s="0" t="inlineStr">
        <is>
          <t xml:space="preserve">창고 보관·출고</t>
        </is>
      </c>
      <c r="C8" s="2">
        <v>14800.0</v>
      </c>
      <c r="D8" s="0" t="inlineStr">
        <is>
          <t xml:space="preserve">2027-08</t>
        </is>
      </c>
    </row>
    <row r="9" ht="25" customHeight="1">
      <c r="A9" s="0" t="inlineStr">
        <is>
          <t xml:space="preserve">모아생활</t>
        </is>
      </c>
      <c r="B9" s="0" t="inlineStr">
        <is>
          <t xml:space="preserve">정기 노선 운송</t>
        </is>
      </c>
      <c r="C9" s="2">
        <v>14400.0</v>
      </c>
      <c r="D9" s="0" t="inlineStr">
        <is>
          <t xml:space="preserve">2027-11</t>
        </is>
      </c>
    </row>
    <row r="10" ht="25" customHeight="1">
      <c r="A10" s="0" t="inlineStr">
        <is>
          <t xml:space="preserve">봄빛유통</t>
        </is>
      </c>
      <c r="B10" s="0" t="inlineStr">
        <is>
          <t xml:space="preserve">창고 보관·출고</t>
        </is>
      </c>
      <c r="C10" s="2">
        <v>14000.0</v>
      </c>
      <c r="D10" s="0" t="inlineStr">
        <is>
          <t xml:space="preserve">2027-05</t>
        </is>
      </c>
    </row>
    <row r="11" ht="25" customHeight="1">
      <c r="A11" s="0" t="inlineStr">
        <is>
          <t xml:space="preserve">상아금속</t>
        </is>
      </c>
      <c r="B11" s="0" t="inlineStr">
        <is>
          <t xml:space="preserve">공장 간 운송</t>
        </is>
      </c>
      <c r="C11" s="2">
        <v>13600.0</v>
      </c>
      <c r="D11" s="0" t="inlineStr">
        <is>
          <t xml:space="preserve">2027-10</t>
        </is>
      </c>
    </row>
    <row r="12" ht="25" customHeight="1">
      <c r="A12" s="0" t="inlineStr">
        <is>
          <t xml:space="preserve">아리제약</t>
        </is>
      </c>
      <c r="B12" s="0" t="inlineStr">
        <is>
          <t xml:space="preserve">정기 노선 운송</t>
        </is>
      </c>
      <c r="C12" s="2">
        <v>13200.0</v>
      </c>
      <c r="D12" s="0" t="inlineStr">
        <is>
          <t xml:space="preserve">2027-04</t>
        </is>
      </c>
    </row>
    <row r="13" ht="25" customHeight="1">
      <c r="A13" s="0" t="inlineStr">
        <is>
          <t xml:space="preserve">주원부품</t>
        </is>
      </c>
      <c r="B13" s="0" t="inlineStr">
        <is>
          <t xml:space="preserve">공장 간 운송</t>
        </is>
      </c>
      <c r="C13" s="2">
        <v>12800.0</v>
      </c>
      <c r="D13" s="0" t="inlineStr">
        <is>
          <t xml:space="preserve">2027-12</t>
        </is>
      </c>
    </row>
    <row r="14" ht="25" customHeight="1">
      <c r="A14" s="0" t="inlineStr">
        <is>
          <t xml:space="preserve">채움포장</t>
        </is>
      </c>
      <c r="B14" s="0" t="inlineStr">
        <is>
          <t xml:space="preserve">창고 보관·출고</t>
        </is>
      </c>
      <c r="C14" s="2">
        <v>12400.0</v>
      </c>
      <c r="D14" s="0" t="inlineStr">
        <is>
          <t xml:space="preserve">2027-07</t>
        </is>
      </c>
    </row>
    <row r="15" ht="25" customHeight="1">
      <c r="A15" s="0" t="inlineStr">
        <is>
          <t xml:space="preserve">큰들농산</t>
        </is>
      </c>
      <c r="B15" s="0" t="inlineStr">
        <is>
          <t xml:space="preserve">정기 노선 운송</t>
        </is>
      </c>
      <c r="C15" s="2">
        <v>12000.0</v>
      </c>
      <c r="D15" s="0" t="inlineStr">
        <is>
          <t xml:space="preserve">2027-02</t>
        </is>
      </c>
    </row>
    <row r="16" ht="25" customHeight="1">
      <c r="A16" s="0" t="inlineStr">
        <is>
          <t xml:space="preserve">태림소재</t>
        </is>
      </c>
      <c r="B16" s="0" t="inlineStr">
        <is>
          <t xml:space="preserve">배차 화면 + 운송</t>
        </is>
      </c>
      <c r="C16" s="2">
        <v>11600.0</v>
      </c>
      <c r="D16" s="0" t="inlineStr">
        <is>
          <t xml:space="preserve">2027-09</t>
        </is>
      </c>
    </row>
    <row r="17" ht="25" customHeight="1">
      <c r="A17" s="0" t="inlineStr">
        <is>
          <t xml:space="preserve">푸름음료</t>
        </is>
      </c>
      <c r="B17" s="0" t="inlineStr">
        <is>
          <t xml:space="preserve">정기 노선 운송</t>
        </is>
      </c>
      <c r="C17" s="2">
        <v>11200.0</v>
      </c>
      <c r="D17" s="0" t="inlineStr">
        <is>
          <t xml:space="preserve">2027-06</t>
        </is>
      </c>
    </row>
    <row r="18" ht="25" customHeight="1">
      <c r="A18" s="0" t="inlineStr">
        <is>
          <t xml:space="preserve">하람기계</t>
        </is>
      </c>
      <c r="B18" s="0" t="inlineStr">
        <is>
          <t xml:space="preserve">공장 간 운송</t>
        </is>
      </c>
      <c r="C18" s="2">
        <v>10800.0</v>
      </c>
      <c r="D18" s="0" t="inlineStr">
        <is>
          <t xml:space="preserve">2027-12</t>
        </is>
      </c>
    </row>
    <row r="19" ht="25" customHeight="1">
      <c r="A19" s="0" t="inlineStr">
        <is>
          <t xml:space="preserve">고운제지</t>
        </is>
      </c>
      <c r="B19" s="0" t="inlineStr">
        <is>
          <t xml:space="preserve">창고 보관·출고</t>
        </is>
      </c>
      <c r="C19" s="2">
        <v>10400.0</v>
      </c>
      <c r="D19" s="0" t="inlineStr">
        <is>
          <t xml:space="preserve">2027-03</t>
        </is>
      </c>
    </row>
    <row r="20" ht="25" customHeight="1">
      <c r="A20" s="0" t="inlineStr">
        <is>
          <t xml:space="preserve">너울전기</t>
        </is>
      </c>
      <c r="B20" s="0" t="inlineStr">
        <is>
          <t xml:space="preserve">배차 화면 + 운송</t>
        </is>
      </c>
      <c r="C20" s="2">
        <v>10000.0</v>
      </c>
      <c r="D20" s="0" t="inlineStr">
        <is>
          <t xml:space="preserve">2027-08</t>
        </is>
      </c>
    </row>
    <row r="21" ht="25" customHeight="1">
      <c r="A21" s="0" t="inlineStr">
        <is>
          <t xml:space="preserve">도란식품</t>
        </is>
      </c>
      <c r="B21" s="0" t="inlineStr">
        <is>
          <t xml:space="preserve">정기 노선 운송</t>
        </is>
      </c>
      <c r="C21" s="2">
        <v>9200.0</v>
      </c>
      <c r="D21" s="0" t="inlineStr">
        <is>
          <t xml:space="preserve">2027-10</t>
        </is>
      </c>
    </row>
    <row r="22" ht="25" customHeight="1">
      <c r="A22" s="0" t="inlineStr">
        <is>
          <t xml:space="preserve">마당가구</t>
        </is>
      </c>
      <c r="B22" s="0" t="inlineStr">
        <is>
          <t xml:space="preserve">창고 보관·출고</t>
        </is>
      </c>
      <c r="C22" s="2">
        <v>8400.0</v>
      </c>
      <c r="D22" s="0" t="inlineStr">
        <is>
          <t xml:space="preserve">2027-05</t>
        </is>
      </c>
    </row>
    <row r="23" ht="25" customHeight="1">
      <c r="A23" s="0" t="inlineStr">
        <is>
          <t xml:space="preserve">바다소재</t>
        </is>
      </c>
      <c r="B23" s="0" t="inlineStr">
        <is>
          <t xml:space="preserve">공장 간 운송</t>
        </is>
      </c>
      <c r="C23" s="2">
        <v>7600.0</v>
      </c>
      <c r="D23" s="0" t="inlineStr">
        <is>
          <t xml:space="preserve">2027-11</t>
        </is>
      </c>
    </row>
    <row r="24" ht="25" customHeight="1">
      <c r="A24" s="0" t="inlineStr">
        <is>
          <t xml:space="preserve">새봄제과</t>
        </is>
      </c>
      <c r="B24" s="0" t="inlineStr">
        <is>
          <t xml:space="preserve">정기 노선 운송</t>
        </is>
      </c>
      <c r="C24" s="2">
        <v>6800.0</v>
      </c>
      <c r="D24" s="0" t="inlineStr">
        <is>
          <t xml:space="preserve">2027-04</t>
        </is>
      </c>
    </row>
    <row r="25" ht="25" customHeight="1">
      <c r="A25" s="0" t="inlineStr">
        <is>
          <t xml:space="preserve">아띠화장품</t>
        </is>
      </c>
      <c r="B25" s="0" t="inlineStr">
        <is>
          <t xml:space="preserve">창고 보관·출고</t>
        </is>
      </c>
      <c r="C25" s="2">
        <v>5600.0</v>
      </c>
      <c r="D25" s="0" t="inlineStr">
        <is>
          <t xml:space="preserve">2027-07</t>
        </is>
      </c>
    </row>
    <row r="26" ht="25" customHeight="1">
      <c r="A26" s="0" t="inlineStr">
        <is>
          <t xml:space="preserve">자연농원</t>
        </is>
      </c>
      <c r="B26" s="0" t="inlineStr">
        <is>
          <t xml:space="preserve">정기 노선 운송</t>
        </is>
      </c>
      <c r="C26" s="2">
        <v>3200.0</v>
      </c>
      <c r="D26" s="0" t="inlineStr">
        <is>
          <t xml:space="preserve">2027-02</t>
        </is>
      </c>
    </row>
  </sheetData>
  <autoFilter ref="A2:D26"/>
  <pageMargins left="0.3" right="0.3" top="0.5" bottom="0.5" header="0.2" footer="0.2"/>
  <pageSetup orientation="landscape" paperSize="9" fitToWidth="1" fitToHeight="0"/>
</worksheet>
</file>