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단가표" sheetId="2" state="visible" r:id="rId2"/>
    <sheet xmlns:r="http://schemas.openxmlformats.org/officeDocument/2006/relationships" name="계산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6">
    <font>
      <name val="Calibri"/>
      <family val="2"/>
      <color theme="1"/>
      <sz val="11"/>
      <scheme val="minor"/>
    </font>
    <font>
      <name val="맑은 고딕"/>
      <color rgb="00C0392B"/>
      <sz val="12"/>
    </font>
    <font>
      <name val="맑은 고딕"/>
      <sz val="11"/>
    </font>
    <font>
      <name val="맑은 고딕"/>
      <sz val="10"/>
    </font>
    <font>
      <name val="맑은 고딕"/>
      <sz val="13"/>
    </font>
    <font>
      <name val="맑은 고딕"/>
      <color rgb="00C0392B"/>
      <sz val="9"/>
    </font>
  </fonts>
  <fills count="4">
    <fill>
      <patternFill/>
    </fill>
    <fill>
      <patternFill patternType="gray125"/>
    </fill>
    <fill>
      <patternFill patternType="solid">
        <fgColor rgb="00F1EFE8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3" fontId="3" fillId="3" borderId="1" applyAlignment="1" pivotButton="0" quotePrefix="0" xfId="0">
      <alignment vertical="center" wrapText="1"/>
    </xf>
    <xf numFmtId="9" fontId="3" fillId="3" borderId="1" applyAlignment="1" pivotButton="0" quotePrefix="0" xfId="0">
      <alignment vertical="center" wrapText="1"/>
    </xf>
    <xf numFmtId="0" fontId="4" fillId="0" borderId="0" pivotButton="0" quotePrefix="0" xfId="0"/>
    <xf numFmtId="0" fontId="3" fillId="3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※ 교육 영상 시연용 가상 자료</t>
        </is>
      </c>
    </row>
    <row r="3">
      <c r="A3" s="2" t="inlineStr">
        <is>
          <t>한결물류(가상) 도입 효과 계산기 — 완성 예시입니다. 내가 Claude와 만든 계산기와 비교해 보세요.</t>
        </is>
      </c>
    </row>
    <row r="4">
      <c r="A4" s="2" t="inlineStr">
        <is>
          <t>· 노란 칸만 바꿉니다(입력). 나머지 칸은 수식이 계산합니다.</t>
        </is>
      </c>
    </row>
    <row r="5">
      <c r="A5" s="2" t="inlineStr">
        <is>
          <t>· «단가표» 시트의 숫자가 바뀌면 모든 고객 결과가 따라 바뀝니다.</t>
        </is>
      </c>
    </row>
    <row r="6">
      <c r="A6" s="2" t="inlineStr">
        <is>
          <t>· 같이 싣기(합적) 감소율은 진단 전 «가정»입니다. 고객에게 확정 숫자처럼 말하지 않습니다.</t>
        </is>
      </c>
    </row>
    <row r="7">
      <c r="A7" s="2" t="inlineStr">
        <is>
          <t>· 금액은 모두 부가세 별도. 대기료·야간 할증·유류비 조정은 계산에 넣지 않았습니다(설명서에 적기).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3" t="inlineStr">
        <is>
          <t>항목</t>
        </is>
      </c>
      <c r="B1" s="3" t="inlineStr">
        <is>
          <t>값</t>
        </is>
      </c>
      <c r="C1" s="3" t="inlineStr">
        <is>
          <t>단위</t>
        </is>
      </c>
    </row>
    <row r="2">
      <c r="A2" s="4" t="inlineStr">
        <is>
          <t>5톤 기본료(편도 50km 이내)</t>
        </is>
      </c>
      <c r="B2" s="5" t="n">
        <v>180000</v>
      </c>
      <c r="C2" s="4" t="inlineStr">
        <is>
          <t>원/회</t>
        </is>
      </c>
    </row>
    <row r="3">
      <c r="A3" s="4" t="inlineStr">
        <is>
          <t>5톤 50km 넘는 거리</t>
        </is>
      </c>
      <c r="B3" s="5" t="n">
        <v>2500</v>
      </c>
      <c r="C3" s="4" t="inlineStr">
        <is>
          <t>원/km</t>
        </is>
      </c>
    </row>
    <row r="4">
      <c r="A4" s="4" t="inlineStr">
        <is>
          <t>11톤 기본료(편도 50km 이내)</t>
        </is>
      </c>
      <c r="B4" s="5" t="n">
        <v>270000</v>
      </c>
      <c r="C4" s="4" t="inlineStr">
        <is>
          <t>원/회</t>
        </is>
      </c>
    </row>
    <row r="5">
      <c r="A5" s="4" t="inlineStr">
        <is>
          <t>11톤 50km 넘는 거리</t>
        </is>
      </c>
      <c r="B5" s="5" t="n">
        <v>3500</v>
      </c>
      <c r="C5" s="4" t="inlineStr">
        <is>
          <t>원/km</t>
        </is>
      </c>
    </row>
    <row r="6">
      <c r="A6" s="4" t="inlineStr">
        <is>
          <t>기본료 거리</t>
        </is>
      </c>
      <c r="B6" s="5" t="n">
        <v>50</v>
      </c>
      <c r="C6" s="4" t="inlineStr">
        <is>
          <t>km</t>
        </is>
      </c>
    </row>
    <row r="7">
      <c r="A7" s="4" t="inlineStr">
        <is>
          <t>배차 화면 이용료</t>
        </is>
      </c>
      <c r="B7" s="5" t="n">
        <v>300000</v>
      </c>
      <c r="C7" s="4" t="inlineStr">
        <is>
          <t>원/사업장·월</t>
        </is>
      </c>
    </row>
    <row r="8">
      <c r="A8" s="4" t="inlineStr">
        <is>
          <t>시작 세팅비</t>
        </is>
      </c>
      <c r="B8" s="5" t="n">
        <v>1500000</v>
      </c>
      <c r="C8" s="4" t="inlineStr">
        <is>
          <t>원(1회)</t>
        </is>
      </c>
    </row>
    <row r="9">
      <c r="A9" s="4" t="inlineStr">
        <is>
          <t>물량 할인 40회 이상</t>
        </is>
      </c>
      <c r="B9" s="6" t="n">
        <v>0.03</v>
      </c>
      <c r="C9" s="4" t="inlineStr"/>
    </row>
    <row r="10">
      <c r="A10" s="4" t="inlineStr">
        <is>
          <t>물량 할인 80회 이상</t>
        </is>
      </c>
      <c r="B10" s="6" t="n">
        <v>0.05</v>
      </c>
      <c r="C10" s="4" t="inlineStr"/>
    </row>
    <row r="11">
      <c r="A11" s="4" t="inlineStr">
        <is>
          <t>합적 가정 — 사업장 2곳 이상</t>
        </is>
      </c>
      <c r="B11" s="6" t="n">
        <v>0.15</v>
      </c>
      <c r="C11" s="4" t="inlineStr"/>
    </row>
    <row r="12">
      <c r="A12" s="4" t="inlineStr">
        <is>
          <t>합적 가정 — 사업장 1곳</t>
        </is>
      </c>
      <c r="B12" s="6" t="n">
        <v>0.1</v>
      </c>
      <c r="C12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</cols>
  <sheetData>
    <row r="1">
      <c r="A1" s="7" t="inlineStr">
        <is>
          <t>도입 효과 계산기 (월 기준, 부가세 별도) — 노란 칸만 입력</t>
        </is>
      </c>
    </row>
    <row r="3">
      <c r="A3" s="4" t="inlineStr">
        <is>
          <t>고객사</t>
        </is>
      </c>
      <c r="B3" s="8" t="inlineStr">
        <is>
          <t>대현테크</t>
        </is>
      </c>
      <c r="C3" s="8" t="inlineStr">
        <is>
          <t>소담식품</t>
        </is>
      </c>
      <c r="D3" s="8" t="inlineStr">
        <is>
          <t>미르전자</t>
        </is>
      </c>
    </row>
    <row r="4">
      <c r="A4" s="4" t="inlineStr">
        <is>
          <t>사업장 수</t>
        </is>
      </c>
      <c r="B4" s="9" t="n">
        <v>2</v>
      </c>
      <c r="C4" s="9" t="n">
        <v>1</v>
      </c>
      <c r="D4" s="9" t="n">
        <v>1</v>
      </c>
    </row>
    <row r="5">
      <c r="A5" s="4" t="inlineStr">
        <is>
          <t>차량(5톤/11톤)</t>
        </is>
      </c>
      <c r="B5" s="8" t="inlineStr">
        <is>
          <t>5톤</t>
        </is>
      </c>
      <c r="C5" s="8" t="inlineStr">
        <is>
          <t>11톤</t>
        </is>
      </c>
      <c r="D5" s="8" t="inlineStr">
        <is>
          <t>5톤</t>
        </is>
      </c>
    </row>
    <row r="6">
      <c r="A6" s="4" t="inlineStr">
        <is>
          <t>편도 평균 거리(km)</t>
        </is>
      </c>
      <c r="B6" s="9" t="n">
        <v>38</v>
      </c>
      <c r="C6" s="9" t="n">
        <v>72</v>
      </c>
      <c r="D6" s="9" t="n">
        <v>25</v>
      </c>
    </row>
    <row r="7">
      <c r="A7" s="4" t="inlineStr">
        <is>
          <t>지금 월 운행 횟수(최근 3개월 평균)</t>
        </is>
      </c>
      <c r="B7" s="9" t="n">
        <v>120</v>
      </c>
      <c r="C7" s="9" t="n">
        <v>60</v>
      </c>
      <c r="D7" s="9" t="n">
        <v>30</v>
      </c>
    </row>
    <row r="8">
      <c r="A8" s="4" t="inlineStr">
        <is>
          <t>지금 1회 운송비(원)</t>
        </is>
      </c>
      <c r="B8" s="9" t="n">
        <v>175000</v>
      </c>
      <c r="C8" s="9" t="n">
        <v>330000</v>
      </c>
      <c r="D8" s="9" t="n">
        <v>160000</v>
      </c>
    </row>
    <row r="9">
      <c r="A9" s="4" t="inlineStr">
        <is>
          <t>합적 감소율(비우면 단가표 가정)</t>
        </is>
      </c>
      <c r="B9" s="9" t="n"/>
      <c r="C9" s="9" t="n"/>
      <c r="D9" s="9" t="n"/>
    </row>
    <row r="10">
      <c r="A10" s="4" t="inlineStr">
        <is>
          <t>— 계산 —</t>
        </is>
      </c>
      <c r="B10" s="10" t="n"/>
      <c r="C10" s="10" t="n"/>
      <c r="D10" s="10" t="n"/>
    </row>
    <row r="11">
      <c r="A11" s="4" t="inlineStr">
        <is>
          <t>적용 합적 감소율</t>
        </is>
      </c>
      <c r="B11" s="11">
        <f>IF(B9="",IF(B4&gt;=2,단가표!$B$11,단가표!$B$12),B9)</f>
        <v/>
      </c>
      <c r="C11" s="11">
        <f>IF(C9="",IF(C4&gt;=2,단가표!$B$11,단가표!$B$12),C9)</f>
        <v/>
      </c>
      <c r="D11" s="11">
        <f>IF(D9="",IF(D4&gt;=2,단가표!$B$11,단가표!$B$12),D9)</f>
        <v/>
      </c>
    </row>
    <row r="12">
      <c r="A12" s="4" t="inlineStr">
        <is>
          <t>한결 이용 시 월 운행 횟수</t>
        </is>
      </c>
      <c r="B12" s="10">
        <f>ROUND(B7*(1-B11),0)</f>
        <v/>
      </c>
      <c r="C12" s="10">
        <f>ROUND(C7*(1-C11),0)</f>
        <v/>
      </c>
      <c r="D12" s="10">
        <f>ROUND(D7*(1-D11),0)</f>
        <v/>
      </c>
    </row>
    <row r="13">
      <c r="A13" s="4" t="inlineStr">
        <is>
          <t>1회 운송 단가(원)</t>
        </is>
      </c>
      <c r="B13" s="10">
        <f>IF(B5="11톤",단가표!$B$4+MAX(0,B6-단가표!$B$6)*단가표!$B$5,단가표!$B$2+MAX(0,B6-단가표!$B$6)*단가표!$B$3)</f>
        <v/>
      </c>
      <c r="C13" s="10">
        <f>IF(C5="11톤",단가표!$B$4+MAX(0,C6-단가표!$B$6)*단가표!$B$5,단가표!$B$2+MAX(0,C6-단가표!$B$6)*단가표!$B$3)</f>
        <v/>
      </c>
      <c r="D13" s="10">
        <f>IF(D5="11톤",단가표!$B$4+MAX(0,D6-단가표!$B$6)*단가표!$B$5,단가표!$B$2+MAX(0,D6-단가표!$B$6)*단가표!$B$3)</f>
        <v/>
      </c>
    </row>
    <row r="14">
      <c r="A14" s="4" t="inlineStr">
        <is>
          <t>물량 할인율</t>
        </is>
      </c>
      <c r="B14" s="11">
        <f>IF(B12&gt;=80,단가표!$B$10,IF(B12&gt;=40,단가표!$B$9,0))</f>
        <v/>
      </c>
      <c r="C14" s="11">
        <f>IF(C12&gt;=80,단가표!$B$10,IF(C12&gt;=40,단가표!$B$9,0))</f>
        <v/>
      </c>
      <c r="D14" s="11">
        <f>IF(D12&gt;=80,단가표!$B$10,IF(D12&gt;=40,단가표!$B$9,0))</f>
        <v/>
      </c>
    </row>
    <row r="15">
      <c r="A15" s="4" t="inlineStr">
        <is>
          <t>운송비(할인 후)</t>
        </is>
      </c>
      <c r="B15" s="10">
        <f>ROUND(B12*B13*(1-B14),0)</f>
        <v/>
      </c>
      <c r="C15" s="10">
        <f>ROUND(C12*C13*(1-C14),0)</f>
        <v/>
      </c>
      <c r="D15" s="10">
        <f>ROUND(D12*D13*(1-D14),0)</f>
        <v/>
      </c>
    </row>
    <row r="16">
      <c r="A16" s="4" t="inlineStr">
        <is>
          <t>배차 화면 이용료</t>
        </is>
      </c>
      <c r="B16" s="10">
        <f>B4*단가표!$B$7</f>
        <v/>
      </c>
      <c r="C16" s="10">
        <f>C4*단가표!$B$7</f>
        <v/>
      </c>
      <c r="D16" s="10">
        <f>D4*단가표!$B$7</f>
        <v/>
      </c>
    </row>
    <row r="17">
      <c r="A17" s="4" t="inlineStr">
        <is>
          <t>한결 이용 시 월 비용</t>
        </is>
      </c>
      <c r="B17" s="10">
        <f>B15+B16</f>
        <v/>
      </c>
      <c r="C17" s="10">
        <f>C15+C16</f>
        <v/>
      </c>
      <c r="D17" s="10">
        <f>D15+D16</f>
        <v/>
      </c>
    </row>
    <row r="18">
      <c r="A18" s="4" t="inlineStr">
        <is>
          <t>지금 월 비용</t>
        </is>
      </c>
      <c r="B18" s="10">
        <f>B7*B8</f>
        <v/>
      </c>
      <c r="C18" s="10">
        <f>C7*C8</f>
        <v/>
      </c>
      <c r="D18" s="10">
        <f>D7*D8</f>
        <v/>
      </c>
    </row>
    <row r="19">
      <c r="A19" s="4" t="inlineStr">
        <is>
          <t>월 절감액(+ 아낌 / − 늘어남)</t>
        </is>
      </c>
      <c r="B19" s="10">
        <f>B18-B17</f>
        <v/>
      </c>
      <c r="C19" s="10">
        <f>C18-C17</f>
        <v/>
      </c>
      <c r="D19" s="10">
        <f>D18-D17</f>
        <v/>
      </c>
    </row>
    <row r="20">
      <c r="A20" s="4" t="inlineStr">
        <is>
          <t>첫해 절감액(세팅비 뺀 뒤)</t>
        </is>
      </c>
      <c r="B20" s="10">
        <f>B19*12-단가표!$B$8</f>
        <v/>
      </c>
      <c r="C20" s="10">
        <f>C19*12-단가표!$B$8</f>
        <v/>
      </c>
      <c r="D20" s="10">
        <f>D19*12-단가표!$B$8</f>
        <v/>
      </c>
    </row>
    <row r="21">
      <c r="A21" s="4" t="inlineStr">
        <is>
          <t>세팅비 회수(개월)</t>
        </is>
      </c>
      <c r="B21" s="10">
        <f>IF(B19&gt;0,ROUND(단가표!$B$8/B19,1),"회수 안 됨")</f>
        <v/>
      </c>
      <c r="C21" s="10">
        <f>IF(C19&gt;0,ROUND(단가표!$B$8/C19,1),"회수 안 됨")</f>
        <v/>
      </c>
      <c r="D21" s="10">
        <f>IF(D19&gt;0,ROUND(단가표!$B$8/D19,1),"회수 안 됨")</f>
        <v/>
      </c>
    </row>
    <row r="23">
      <c r="A23" s="12" t="inlineStr">
        <is>
          <t>※ 합적 감소율은 진단 전 가정. 대기료·야간 할증·유류비 조정은 계산에 없음(설명서 참고).</t>
        </is>
      </c>
    </row>
  </sheetData>
  <dataValidations count="1">
    <dataValidation sqref="B5:D5" showDropDown="0" showInputMessage="0" showErrorMessage="0" allowBlank="0" type="list">
      <formula1>"5톤,11톤"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2026-11-02T14:22:29Z</dcterms:created>
  <dcterms:modified xmlns:dcterms="http://purl.org/dc/terms/" xmlns:xsi="http://www.w3.org/2001/XMLSchema-instance" xsi:type="dcterms:W3CDTF">2026-11-02T14:22:29Z</dcterms:modified>
</cp:coreProperties>
</file>