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시료별" sheetId="2" state="visible" r:id="rId2"/>
    <sheet xmlns:r="http://schemas.openxmlformats.org/officeDocument/2006/relationships" name="조건별" sheetId="3" state="visible" r:id="rId3"/>
    <sheet xmlns:r="http://schemas.openxmlformats.org/officeDocument/2006/relationships" name="요인별평균" sheetId="4" state="visible" r:id="rId4"/>
    <sheet xmlns:r="http://schemas.openxmlformats.org/officeDocument/2006/relationships" name="확인실험" sheetId="5" state="visible" r:id="rId5"/>
    <sheet xmlns:r="http://schemas.openxmlformats.org/officeDocument/2006/relationships" name="돈계산" sheetId="6" state="visible" r:id="rId6"/>
  </sheets>
  <definedNames>
    <definedName name="_xlnm._FilterDatabase" localSheetId="0" hidden="1">'안내'!$A$1:$A$5</definedName>
    <definedName name="_xlnm._FilterDatabase" localSheetId="1" hidden="1">'시료별'!$A$1:$E$38</definedName>
    <definedName name="_xlnm._FilterDatabase" localSheetId="2" hidden="1">'조건별'!$A$1:$E$10</definedName>
    <definedName name="_xlnm._FilterDatabase" localSheetId="3" hidden="1">'요인별평균'!$A$1:$E$5</definedName>
    <definedName name="_xlnm._FilterDatabase" localSheetId="4" hidden="1">'확인실험'!$A$1:$D$11</definedName>
    <definedName name="_xlnm._FilterDatabase" localSheetId="5" hidden="1">'돈계산'!$A$1:$C$5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8FD8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  <xf numFmtId="2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0" customWidth="1" min="1" max="1"/>
    <col width="25" customWidth="1" min="2" max="2"/>
    <col width="25" customWidth="1" min="3" max="3"/>
    <col width="25" customWidth="1" min="4" max="4"/>
    <col width="25" customWidth="1" min="5" max="5"/>
  </cols>
  <sheetData>
    <row r="1" ht="32" customHeight="1">
      <c r="A1" s="1" t="inlineStr">
        <is>
          <t>교육 영상 시연용 가상 자료 · 대현테크(가명) · 결과 예시</t>
        </is>
      </c>
    </row>
    <row r="2" ht="32" customHeight="1">
      <c r="A2" s="2" t="inlineStr">
        <is>
          <t>원본 실습 후 숫자를 대조하는 참고용입니다. 실제 Codex 생성 증빙이 아닙니다.</t>
        </is>
      </c>
    </row>
    <row r="3" ht="32" customHeight="1">
      <c r="A3" s="2" t="inlineStr">
        <is>
          <t>정리 전 342줄 / 정리 후 333줄 / 시료 37개 / 빈칸 4곳</t>
        </is>
      </c>
    </row>
    <row r="4" ht="32" customHeight="1">
      <c r="A4" s="2" t="inlineStr">
        <is>
          <t>빈칸 시료의 휨은 남은 점 기준 참고값이며 재측정 대상으로 둡니다.</t>
        </is>
      </c>
    </row>
    <row r="5" ht="32" customHeight="1">
      <c r="A5" s="2" t="inlineStr">
        <is>
          <t>반올림 전 예상 휨 0.282222mm → 표시 0.28mm / 확인 평균과 차이 0.007778mm → 표시 0.01mm</t>
        </is>
      </c>
    </row>
  </sheetData>
  <autoFilter ref="A1:A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5" customWidth="1" min="2" max="2"/>
    <col width="25" customWidth="1" min="3" max="3"/>
    <col width="25" customWidth="1" min="4" max="4"/>
    <col width="25" customWidth="1" min="5" max="5"/>
  </cols>
  <sheetData>
    <row r="1" ht="32" customHeight="1">
      <c r="A1" s="1" t="inlineStr">
        <is>
          <t>시료</t>
        </is>
      </c>
      <c r="B1" s="1" t="inlineStr">
        <is>
          <t>최고</t>
        </is>
      </c>
      <c r="C1" s="1" t="inlineStr">
        <is>
          <t>최저</t>
        </is>
      </c>
      <c r="D1" s="1" t="inlineStr">
        <is>
          <t>휨</t>
        </is>
      </c>
      <c r="E1" s="1" t="inlineStr">
        <is>
          <t>빈칸여부</t>
        </is>
      </c>
    </row>
    <row r="2" ht="32" customHeight="1">
      <c r="A2" s="2" t="inlineStr">
        <is>
          <t>조건1-1</t>
        </is>
      </c>
      <c r="B2" s="3" t="n">
        <v>0.9409999999999999</v>
      </c>
      <c r="C2" s="3" t="n">
        <v>0.021</v>
      </c>
      <c r="D2" s="3">
        <f>B2-C2</f>
        <v/>
      </c>
      <c r="E2" s="2" t="inlineStr">
        <is>
          <t>9점</t>
        </is>
      </c>
    </row>
    <row r="3" ht="32" customHeight="1">
      <c r="A3" s="2" t="inlineStr">
        <is>
          <t>조건1-2</t>
        </is>
      </c>
      <c r="B3" s="3" t="n">
        <v>0.905</v>
      </c>
      <c r="C3" s="3" t="n">
        <v>0.015</v>
      </c>
      <c r="D3" s="3">
        <f>B3-C3</f>
        <v/>
      </c>
      <c r="E3" s="2" t="inlineStr">
        <is>
          <t>9점</t>
        </is>
      </c>
    </row>
    <row r="4" ht="32" customHeight="1">
      <c r="A4" s="2" t="inlineStr">
        <is>
          <t>조건1-3</t>
        </is>
      </c>
      <c r="B4" s="3" t="n">
        <v>0.9320000000000001</v>
      </c>
      <c r="C4" s="3" t="n">
        <v>0.012</v>
      </c>
      <c r="D4" s="3">
        <f>B4-C4</f>
        <v/>
      </c>
      <c r="E4" s="2" t="inlineStr">
        <is>
          <t>9점</t>
        </is>
      </c>
    </row>
    <row r="5" ht="32" customHeight="1">
      <c r="A5" s="2" t="inlineStr">
        <is>
          <t>조건2-1</t>
        </is>
      </c>
      <c r="B5" s="3" t="n">
        <v>0.582</v>
      </c>
      <c r="C5" s="3" t="n">
        <v>0.012</v>
      </c>
      <c r="D5" s="3">
        <f>B5-C5</f>
        <v/>
      </c>
      <c r="E5" s="2" t="inlineStr">
        <is>
          <t>9점</t>
        </is>
      </c>
    </row>
    <row r="6" ht="32" customHeight="1">
      <c r="A6" s="2" t="inlineStr">
        <is>
          <t>조건2-2</t>
        </is>
      </c>
      <c r="B6" s="3" t="n">
        <v>0.5580000000000001</v>
      </c>
      <c r="C6" s="3" t="n">
        <v>0.008</v>
      </c>
      <c r="D6" s="3">
        <f>B6-C6</f>
        <v/>
      </c>
      <c r="E6" s="2" t="inlineStr">
        <is>
          <t>9점</t>
        </is>
      </c>
    </row>
    <row r="7" ht="32" customHeight="1">
      <c r="A7" s="2" t="inlineStr">
        <is>
          <t>조건2-3</t>
        </is>
      </c>
      <c r="B7" s="3" t="n">
        <v>0.548</v>
      </c>
      <c r="C7" s="3" t="n">
        <v>0.008</v>
      </c>
      <c r="D7" s="3">
        <f>B7-C7</f>
        <v/>
      </c>
      <c r="E7" s="2" t="inlineStr">
        <is>
          <t>9점</t>
        </is>
      </c>
    </row>
    <row r="8" ht="32" customHeight="1">
      <c r="A8" s="2" t="inlineStr">
        <is>
          <t>조건3-1</t>
        </is>
      </c>
      <c r="B8" s="3" t="n">
        <v>0.312</v>
      </c>
      <c r="C8" s="3" t="n">
        <v>0.012</v>
      </c>
      <c r="D8" s="3">
        <f>B8-C8</f>
        <v/>
      </c>
      <c r="E8" s="2" t="inlineStr">
        <is>
          <t>9점</t>
        </is>
      </c>
    </row>
    <row r="9" ht="32" customHeight="1">
      <c r="A9" s="2" t="inlineStr">
        <is>
          <t>조건3-2</t>
        </is>
      </c>
      <c r="B9" s="3" t="n">
        <v>0.328</v>
      </c>
      <c r="C9" s="3" t="n">
        <v>0.008</v>
      </c>
      <c r="D9" s="3">
        <f>B9-C9</f>
        <v/>
      </c>
      <c r="E9" s="2" t="inlineStr">
        <is>
          <t>9점</t>
        </is>
      </c>
    </row>
    <row r="10" ht="32" customHeight="1">
      <c r="A10" s="2" t="inlineStr">
        <is>
          <t>조건3-3</t>
        </is>
      </c>
      <c r="B10" s="3" t="n">
        <v>0.331</v>
      </c>
      <c r="C10" s="3" t="n">
        <v>0.021</v>
      </c>
      <c r="D10" s="3">
        <f>B10-C10</f>
        <v/>
      </c>
      <c r="E10" s="2" t="inlineStr">
        <is>
          <t>9점</t>
        </is>
      </c>
    </row>
    <row r="11" ht="32" customHeight="1">
      <c r="A11" s="2" t="inlineStr">
        <is>
          <t>조건4-1</t>
        </is>
      </c>
      <c r="B11" s="3" t="n">
        <v>0.652</v>
      </c>
      <c r="C11" s="3" t="n">
        <v>0.012</v>
      </c>
      <c r="D11" s="3">
        <f>B11-C11</f>
        <v/>
      </c>
      <c r="E11" s="2" t="inlineStr">
        <is>
          <t>참고·재측정 대상</t>
        </is>
      </c>
    </row>
    <row r="12" ht="32" customHeight="1">
      <c r="A12" s="2" t="inlineStr">
        <is>
          <t>조건4-2</t>
        </is>
      </c>
      <c r="B12" s="3" t="n">
        <v>0.675</v>
      </c>
      <c r="C12" s="3" t="n">
        <v>0.015</v>
      </c>
      <c r="D12" s="3">
        <f>B12-C12</f>
        <v/>
      </c>
      <c r="E12" s="2" t="inlineStr">
        <is>
          <t>9점</t>
        </is>
      </c>
    </row>
    <row r="13" ht="32" customHeight="1">
      <c r="A13" s="2" t="inlineStr">
        <is>
          <t>조건4-3</t>
        </is>
      </c>
      <c r="B13" s="3" t="n">
        <v>0.641</v>
      </c>
      <c r="C13" s="3" t="n">
        <v>0.021</v>
      </c>
      <c r="D13" s="3">
        <f>B13-C13</f>
        <v/>
      </c>
      <c r="E13" s="2" t="inlineStr">
        <is>
          <t>9점</t>
        </is>
      </c>
    </row>
    <row r="14" ht="32" customHeight="1">
      <c r="A14" s="2" t="inlineStr">
        <is>
          <t>조건5-1</t>
        </is>
      </c>
      <c r="B14" s="3" t="n">
        <v>0.482</v>
      </c>
      <c r="C14" s="3" t="n">
        <v>0.012</v>
      </c>
      <c r="D14" s="3">
        <f>B14-C14</f>
        <v/>
      </c>
      <c r="E14" s="2" t="inlineStr">
        <is>
          <t>9점</t>
        </is>
      </c>
    </row>
    <row r="15" ht="32" customHeight="1">
      <c r="A15" s="2" t="inlineStr">
        <is>
          <t>조건5-2</t>
        </is>
      </c>
      <c r="B15" s="3" t="n">
        <v>0.465</v>
      </c>
      <c r="C15" s="3" t="n">
        <v>0.015</v>
      </c>
      <c r="D15" s="3">
        <f>B15-C15</f>
        <v/>
      </c>
      <c r="E15" s="2" t="inlineStr">
        <is>
          <t>9점</t>
        </is>
      </c>
    </row>
    <row r="16" ht="32" customHeight="1">
      <c r="A16" s="2" t="inlineStr">
        <is>
          <t>조건5-3</t>
        </is>
      </c>
      <c r="B16" s="3" t="n">
        <v>0.498</v>
      </c>
      <c r="C16" s="3" t="n">
        <v>0.008</v>
      </c>
      <c r="D16" s="3">
        <f>B16-C16</f>
        <v/>
      </c>
      <c r="E16" s="2" t="inlineStr">
        <is>
          <t>9점</t>
        </is>
      </c>
    </row>
    <row r="17" ht="32" customHeight="1">
      <c r="A17" s="2" t="inlineStr">
        <is>
          <t>조건6-1</t>
        </is>
      </c>
      <c r="B17" s="3" t="n">
        <v>0.455</v>
      </c>
      <c r="C17" s="3" t="n">
        <v>0.015</v>
      </c>
      <c r="D17" s="3">
        <f>B17-C17</f>
        <v/>
      </c>
      <c r="E17" s="2" t="inlineStr">
        <is>
          <t>9점</t>
        </is>
      </c>
    </row>
    <row r="18" ht="32" customHeight="1">
      <c r="A18" s="2" t="inlineStr">
        <is>
          <t>조건6-2</t>
        </is>
      </c>
      <c r="B18" s="3" t="n">
        <v>0.468</v>
      </c>
      <c r="C18" s="3" t="n">
        <v>0.008</v>
      </c>
      <c r="D18" s="3">
        <f>B18-C18</f>
        <v/>
      </c>
      <c r="E18" s="2" t="inlineStr">
        <is>
          <t>9점</t>
        </is>
      </c>
    </row>
    <row r="19" ht="32" customHeight="1">
      <c r="A19" s="2" t="inlineStr">
        <is>
          <t>조건6-3</t>
        </is>
      </c>
      <c r="B19" s="3" t="n">
        <v>0.495</v>
      </c>
      <c r="C19" s="3" t="n">
        <v>0.015</v>
      </c>
      <c r="D19" s="3">
        <f>B19-C19</f>
        <v/>
      </c>
      <c r="E19" s="2" t="inlineStr">
        <is>
          <t>9점</t>
        </is>
      </c>
    </row>
    <row r="20" ht="32" customHeight="1">
      <c r="A20" s="2" t="inlineStr">
        <is>
          <t>조건7-1</t>
        </is>
      </c>
      <c r="B20" s="3" t="n">
        <v>0.665</v>
      </c>
      <c r="C20" s="3" t="n">
        <v>0.015</v>
      </c>
      <c r="D20" s="3">
        <f>B20-C20</f>
        <v/>
      </c>
      <c r="E20" s="2" t="inlineStr">
        <is>
          <t>9점</t>
        </is>
      </c>
    </row>
    <row r="21" ht="32" customHeight="1">
      <c r="A21" s="2" t="inlineStr">
        <is>
          <t>조건7-2</t>
        </is>
      </c>
      <c r="B21" s="3" t="n">
        <v>0.671</v>
      </c>
      <c r="C21" s="3" t="n">
        <v>0.021</v>
      </c>
      <c r="D21" s="3">
        <f>B21-C21</f>
        <v/>
      </c>
      <c r="E21" s="2" t="inlineStr">
        <is>
          <t>9점</t>
        </is>
      </c>
    </row>
    <row r="22" ht="32" customHeight="1">
      <c r="A22" s="2" t="inlineStr">
        <is>
          <t>조건7-3</t>
        </is>
      </c>
      <c r="B22" s="3" t="n">
        <v>0.641</v>
      </c>
      <c r="C22" s="3" t="n">
        <v>0.021</v>
      </c>
      <c r="D22" s="3">
        <f>B22-C22</f>
        <v/>
      </c>
      <c r="E22" s="2" t="inlineStr">
        <is>
          <t>참고·재측정 대상</t>
        </is>
      </c>
    </row>
    <row r="23" ht="32" customHeight="1">
      <c r="A23" s="2" t="inlineStr">
        <is>
          <t>조건8-1</t>
        </is>
      </c>
      <c r="B23" s="3" t="n">
        <v>0.638</v>
      </c>
      <c r="C23" s="3" t="n">
        <v>0.008</v>
      </c>
      <c r="D23" s="3">
        <f>B23-C23</f>
        <v/>
      </c>
      <c r="E23" s="2" t="inlineStr">
        <is>
          <t>9점</t>
        </is>
      </c>
    </row>
    <row r="24" ht="32" customHeight="1">
      <c r="A24" s="2" t="inlineStr">
        <is>
          <t>조건8-2</t>
        </is>
      </c>
      <c r="B24" s="3" t="n">
        <v>0.672</v>
      </c>
      <c r="C24" s="3" t="n">
        <v>0.012</v>
      </c>
      <c r="D24" s="3">
        <f>B24-C24</f>
        <v/>
      </c>
      <c r="E24" s="2" t="inlineStr">
        <is>
          <t>9점</t>
        </is>
      </c>
    </row>
    <row r="25" ht="32" customHeight="1">
      <c r="A25" s="2" t="inlineStr">
        <is>
          <t>조건8-3</t>
        </is>
      </c>
      <c r="B25" s="3" t="n">
        <v>0.672</v>
      </c>
      <c r="C25" s="3" t="n">
        <v>0.012</v>
      </c>
      <c r="D25" s="3">
        <f>B25-C25</f>
        <v/>
      </c>
      <c r="E25" s="2" t="inlineStr">
        <is>
          <t>9점</t>
        </is>
      </c>
    </row>
    <row r="26" ht="32" customHeight="1">
      <c r="A26" s="2" t="inlineStr">
        <is>
          <t>조건9-1</t>
        </is>
      </c>
      <c r="B26" s="3" t="n">
        <v>0.368</v>
      </c>
      <c r="C26" s="3" t="n">
        <v>0.008</v>
      </c>
      <c r="D26" s="3">
        <f>B26-C26</f>
        <v/>
      </c>
      <c r="E26" s="2" t="inlineStr">
        <is>
          <t>9점</t>
        </is>
      </c>
    </row>
    <row r="27" ht="32" customHeight="1">
      <c r="A27" s="2" t="inlineStr">
        <is>
          <t>조건9-2</t>
        </is>
      </c>
      <c r="B27" s="3" t="n">
        <v>0.345</v>
      </c>
      <c r="C27" s="3" t="n">
        <v>0.015</v>
      </c>
      <c r="D27" s="3">
        <f>B27-C27</f>
        <v/>
      </c>
      <c r="E27" s="2" t="inlineStr">
        <is>
          <t>참고·재측정 대상</t>
        </is>
      </c>
    </row>
    <row r="28" ht="32" customHeight="1">
      <c r="A28" s="2" t="inlineStr">
        <is>
          <t>조건9-3</t>
        </is>
      </c>
      <c r="B28" s="3" t="n">
        <v>0.338</v>
      </c>
      <c r="C28" s="3" t="n">
        <v>0.008</v>
      </c>
      <c r="D28" s="3">
        <f>B28-C28</f>
        <v/>
      </c>
      <c r="E28" s="2" t="inlineStr">
        <is>
          <t>9점</t>
        </is>
      </c>
    </row>
    <row r="29" ht="32" customHeight="1">
      <c r="A29" s="2" t="inlineStr">
        <is>
          <t>현재조건-1</t>
        </is>
      </c>
      <c r="B29" s="3" t="n">
        <v>0.861</v>
      </c>
      <c r="C29" s="3" t="n">
        <v>0.021</v>
      </c>
      <c r="D29" s="3">
        <f>B29-C29</f>
        <v/>
      </c>
      <c r="E29" s="2" t="inlineStr">
        <is>
          <t>9점</t>
        </is>
      </c>
    </row>
    <row r="30" ht="32" customHeight="1">
      <c r="A30" s="2" t="inlineStr">
        <is>
          <t>현재조건-10</t>
        </is>
      </c>
      <c r="B30" s="3" t="n">
        <v>0.841</v>
      </c>
      <c r="C30" s="3" t="n">
        <v>0.021</v>
      </c>
      <c r="D30" s="3">
        <f>B30-C30</f>
        <v/>
      </c>
      <c r="E30" s="2" t="inlineStr">
        <is>
          <t>9점</t>
        </is>
      </c>
    </row>
    <row r="31" ht="32" customHeight="1">
      <c r="A31" s="2" t="inlineStr">
        <is>
          <t>현재조건-2</t>
        </is>
      </c>
      <c r="B31" s="3" t="n">
        <v>0.798</v>
      </c>
      <c r="C31" s="3" t="n">
        <v>0.008</v>
      </c>
      <c r="D31" s="3">
        <f>B31-C31</f>
        <v/>
      </c>
      <c r="E31" s="2" t="inlineStr">
        <is>
          <t>9점</t>
        </is>
      </c>
    </row>
    <row r="32" ht="32" customHeight="1">
      <c r="A32" s="2" t="inlineStr">
        <is>
          <t>현재조건-3</t>
        </is>
      </c>
      <c r="B32" s="3" t="n">
        <v>0.872</v>
      </c>
      <c r="C32" s="3" t="n">
        <v>0.012</v>
      </c>
      <c r="D32" s="3">
        <f>B32-C32</f>
        <v/>
      </c>
      <c r="E32" s="2" t="inlineStr">
        <is>
          <t>9점</t>
        </is>
      </c>
    </row>
    <row r="33" ht="32" customHeight="1">
      <c r="A33" s="2" t="inlineStr">
        <is>
          <t>현재조건-4</t>
        </is>
      </c>
      <c r="B33" s="3" t="n">
        <v>0.8179999999999999</v>
      </c>
      <c r="C33" s="3" t="n">
        <v>0.008</v>
      </c>
      <c r="D33" s="3">
        <f>B33-C33</f>
        <v/>
      </c>
      <c r="E33" s="2" t="inlineStr">
        <is>
          <t>참고·재측정 대상</t>
        </is>
      </c>
    </row>
    <row r="34" ht="32" customHeight="1">
      <c r="A34" s="2" t="inlineStr">
        <is>
          <t>현재조건-5</t>
        </is>
      </c>
      <c r="B34" s="3" t="n">
        <v>0.838</v>
      </c>
      <c r="C34" s="3" t="n">
        <v>0.008</v>
      </c>
      <c r="D34" s="3">
        <f>B34-C34</f>
        <v/>
      </c>
      <c r="E34" s="2" t="inlineStr">
        <is>
          <t>9점</t>
        </is>
      </c>
    </row>
    <row r="35" ht="32" customHeight="1">
      <c r="A35" s="2" t="inlineStr">
        <is>
          <t>현재조건-6</t>
        </is>
      </c>
      <c r="B35" s="3" t="n">
        <v>0.8080000000000001</v>
      </c>
      <c r="C35" s="3" t="n">
        <v>0.008</v>
      </c>
      <c r="D35" s="3">
        <f>B35-C35</f>
        <v/>
      </c>
      <c r="E35" s="2" t="inlineStr">
        <is>
          <t>9점</t>
        </is>
      </c>
    </row>
    <row r="36" ht="32" customHeight="1">
      <c r="A36" s="2" t="inlineStr">
        <is>
          <t>현재조건-7</t>
        </is>
      </c>
      <c r="B36" s="3" t="n">
        <v>0.858</v>
      </c>
      <c r="C36" s="3" t="n">
        <v>0.008</v>
      </c>
      <c r="D36" s="3">
        <f>B36-C36</f>
        <v/>
      </c>
      <c r="E36" s="2" t="inlineStr">
        <is>
          <t>9점</t>
        </is>
      </c>
    </row>
    <row r="37" ht="32" customHeight="1">
      <c r="A37" s="2" t="inlineStr">
        <is>
          <t>현재조건-8</t>
        </is>
      </c>
      <c r="B37" s="3" t="n">
        <v>0.841</v>
      </c>
      <c r="C37" s="3" t="n">
        <v>0.021</v>
      </c>
      <c r="D37" s="3">
        <f>B37-C37</f>
        <v/>
      </c>
      <c r="E37" s="2" t="inlineStr">
        <is>
          <t>9점</t>
        </is>
      </c>
    </row>
    <row r="38" ht="32" customHeight="1">
      <c r="A38" s="2" t="inlineStr">
        <is>
          <t>현재조건-9</t>
        </is>
      </c>
      <c r="B38" s="3" t="n">
        <v>0.795</v>
      </c>
      <c r="C38" s="3" t="n">
        <v>0.015</v>
      </c>
      <c r="D38" s="3">
        <f>B38-C38</f>
        <v/>
      </c>
      <c r="E38" s="2" t="inlineStr">
        <is>
          <t>9점</t>
        </is>
      </c>
    </row>
  </sheetData>
  <autoFilter ref="A1:E38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5" customWidth="1" min="2" max="2"/>
    <col width="25" customWidth="1" min="3" max="3"/>
    <col width="25" customWidth="1" min="4" max="4"/>
    <col width="25" customWidth="1" min="5" max="5"/>
  </cols>
  <sheetData>
    <row r="1" ht="32" customHeight="1">
      <c r="A1" s="1" t="inlineStr">
        <is>
          <t>조건</t>
        </is>
      </c>
      <c r="B1" s="1" t="inlineStr">
        <is>
          <t>시료1</t>
        </is>
      </c>
      <c r="C1" s="1" t="inlineStr">
        <is>
          <t>시료2</t>
        </is>
      </c>
      <c r="D1" s="1" t="inlineStr">
        <is>
          <t>시료3</t>
        </is>
      </c>
      <c r="E1" s="1" t="inlineStr">
        <is>
          <t>평균</t>
        </is>
      </c>
    </row>
    <row r="2" ht="32" customHeight="1">
      <c r="A2" s="3" t="n">
        <v>1</v>
      </c>
      <c r="B2" s="3">
        <f>'시료별'!D2</f>
        <v/>
      </c>
      <c r="C2" s="3">
        <f>'시료별'!D3</f>
        <v/>
      </c>
      <c r="D2" s="3">
        <f>'시료별'!D4</f>
        <v/>
      </c>
      <c r="E2" s="3">
        <f>AVERAGE(B2:D2)</f>
        <v/>
      </c>
    </row>
    <row r="3" ht="32" customHeight="1">
      <c r="A3" s="3" t="n">
        <v>2</v>
      </c>
      <c r="B3" s="3">
        <f>'시료별'!D5</f>
        <v/>
      </c>
      <c r="C3" s="3">
        <f>'시료별'!D6</f>
        <v/>
      </c>
      <c r="D3" s="3">
        <f>'시료별'!D7</f>
        <v/>
      </c>
      <c r="E3" s="3">
        <f>AVERAGE(B3:D3)</f>
        <v/>
      </c>
    </row>
    <row r="4" ht="32" customHeight="1">
      <c r="A4" s="3" t="n">
        <v>3</v>
      </c>
      <c r="B4" s="3">
        <f>'시료별'!D8</f>
        <v/>
      </c>
      <c r="C4" s="3">
        <f>'시료별'!D9</f>
        <v/>
      </c>
      <c r="D4" s="3">
        <f>'시료별'!D10</f>
        <v/>
      </c>
      <c r="E4" s="3">
        <f>AVERAGE(B4:D4)</f>
        <v/>
      </c>
    </row>
    <row r="5" ht="32" customHeight="1">
      <c r="A5" s="3" t="n">
        <v>4</v>
      </c>
      <c r="B5" s="3">
        <f>'시료별'!D11</f>
        <v/>
      </c>
      <c r="C5" s="3">
        <f>'시료별'!D12</f>
        <v/>
      </c>
      <c r="D5" s="3">
        <f>'시료별'!D13</f>
        <v/>
      </c>
      <c r="E5" s="3">
        <f>AVERAGE(B5:D5)</f>
        <v/>
      </c>
    </row>
    <row r="6" ht="32" customHeight="1">
      <c r="A6" s="3" t="n">
        <v>5</v>
      </c>
      <c r="B6" s="3">
        <f>'시료별'!D14</f>
        <v/>
      </c>
      <c r="C6" s="3">
        <f>'시료별'!D15</f>
        <v/>
      </c>
      <c r="D6" s="3">
        <f>'시료별'!D16</f>
        <v/>
      </c>
      <c r="E6" s="3">
        <f>AVERAGE(B6:D6)</f>
        <v/>
      </c>
    </row>
    <row r="7" ht="32" customHeight="1">
      <c r="A7" s="3" t="n">
        <v>6</v>
      </c>
      <c r="B7" s="3">
        <f>'시료별'!D17</f>
        <v/>
      </c>
      <c r="C7" s="3">
        <f>'시료별'!D18</f>
        <v/>
      </c>
      <c r="D7" s="3">
        <f>'시료별'!D19</f>
        <v/>
      </c>
      <c r="E7" s="3">
        <f>AVERAGE(B7:D7)</f>
        <v/>
      </c>
    </row>
    <row r="8" ht="32" customHeight="1">
      <c r="A8" s="3" t="n">
        <v>7</v>
      </c>
      <c r="B8" s="3">
        <f>'시료별'!D20</f>
        <v/>
      </c>
      <c r="C8" s="3">
        <f>'시료별'!D21</f>
        <v/>
      </c>
      <c r="D8" s="3">
        <f>'시료별'!D22</f>
        <v/>
      </c>
      <c r="E8" s="3">
        <f>AVERAGE(B8:D8)</f>
        <v/>
      </c>
    </row>
    <row r="9" ht="32" customHeight="1">
      <c r="A9" s="3" t="n">
        <v>8</v>
      </c>
      <c r="B9" s="3">
        <f>'시료별'!D23</f>
        <v/>
      </c>
      <c r="C9" s="3">
        <f>'시료별'!D24</f>
        <v/>
      </c>
      <c r="D9" s="3">
        <f>'시료별'!D25</f>
        <v/>
      </c>
      <c r="E9" s="3">
        <f>AVERAGE(B9:D9)</f>
        <v/>
      </c>
    </row>
    <row r="10" ht="32" customHeight="1">
      <c r="A10" s="3" t="n">
        <v>9</v>
      </c>
      <c r="B10" s="3">
        <f>'시료별'!D26</f>
        <v/>
      </c>
      <c r="C10" s="3">
        <f>'시료별'!D27</f>
        <v/>
      </c>
      <c r="D10" s="3">
        <f>'시료별'!D28</f>
        <v/>
      </c>
      <c r="E10" s="3">
        <f>AVERAGE(B10:D10)</f>
        <v/>
      </c>
    </row>
  </sheetData>
  <autoFilter ref="A1:E10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5" customWidth="1" min="2" max="2"/>
    <col width="25" customWidth="1" min="3" max="3"/>
    <col width="25" customWidth="1" min="4" max="4"/>
    <col width="25" customWidth="1" min="5" max="5"/>
  </cols>
  <sheetData>
    <row r="1" ht="32" customHeight="1">
      <c r="A1" s="1" t="inlineStr">
        <is>
          <t>요인</t>
        </is>
      </c>
      <c r="B1" s="1" t="inlineStr">
        <is>
          <t>낮</t>
        </is>
      </c>
      <c r="C1" s="1" t="inlineStr">
        <is>
          <t>중</t>
        </is>
      </c>
      <c r="D1" s="1" t="inlineStr">
        <is>
          <t>높</t>
        </is>
      </c>
      <c r="E1" s="1" t="inlineStr">
        <is>
          <t>최대와최소차이</t>
        </is>
      </c>
    </row>
    <row r="2" ht="32" customHeight="1">
      <c r="A2" s="2" t="inlineStr">
        <is>
          <t>금형</t>
        </is>
      </c>
      <c r="B2" s="3">
        <f>AVERAGE('조건별'!E2,'조건별'!E5,'조건별'!E8)</f>
        <v/>
      </c>
      <c r="C2" s="3">
        <f>AVERAGE('조건별'!E3,'조건별'!E6,'조건별'!E9)</f>
        <v/>
      </c>
      <c r="D2" s="3">
        <f>AVERAGE('조건별'!E4,'조건별'!E7,'조건별'!E10)</f>
        <v/>
      </c>
      <c r="E2" s="3">
        <f>MAX(B2:D2)-MIN(B2:D2)</f>
        <v/>
      </c>
    </row>
    <row r="3" ht="32" customHeight="1">
      <c r="A3" s="2" t="inlineStr">
        <is>
          <t>보압</t>
        </is>
      </c>
      <c r="B3" s="3">
        <f>AVERAGE('조건별'!E2,'조건별'!E7,'조건별'!E9)</f>
        <v/>
      </c>
      <c r="C3" s="3">
        <f>AVERAGE('조건별'!E3,'조건별'!E5,'조건별'!E10)</f>
        <v/>
      </c>
      <c r="D3" s="3">
        <f>AVERAGE('조건별'!E4,'조건별'!E6,'조건별'!E8)</f>
        <v/>
      </c>
      <c r="E3" s="3">
        <f>MAX(B3:D3)-MIN(B3:D3)</f>
        <v/>
      </c>
    </row>
    <row r="4" ht="32" customHeight="1">
      <c r="A4" s="2" t="inlineStr">
        <is>
          <t>수지</t>
        </is>
      </c>
      <c r="B4" s="3">
        <f>AVERAGE('조건별'!E2,'조건별'!E3,'조건별'!E4)</f>
        <v/>
      </c>
      <c r="C4" s="3">
        <f>AVERAGE('조건별'!E5,'조건별'!E6,'조건별'!E7)</f>
        <v/>
      </c>
      <c r="D4" s="3">
        <f>AVERAGE('조건별'!E8,'조건별'!E9,'조건별'!E10)</f>
        <v/>
      </c>
      <c r="E4" s="3">
        <f>MAX(B4:D4)-MIN(B4:D4)</f>
        <v/>
      </c>
    </row>
    <row r="5" ht="32" customHeight="1">
      <c r="A5" s="2" t="inlineStr">
        <is>
          <t>냉각</t>
        </is>
      </c>
      <c r="B5" s="3">
        <f>AVERAGE('조건별'!E2,'조건별'!E6,'조건별'!E10)</f>
        <v/>
      </c>
      <c r="C5" s="3">
        <f>AVERAGE('조건별'!E3,'조건별'!E7,'조건별'!E8)</f>
        <v/>
      </c>
      <c r="D5" s="3">
        <f>AVERAGE('조건별'!E4,'조건별'!E5,'조건별'!E9)</f>
        <v/>
      </c>
      <c r="E5" s="3">
        <f>MAX(B5:D5)-MIN(B5:D5)</f>
        <v/>
      </c>
    </row>
  </sheetData>
  <autoFilter ref="A1:E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5" customWidth="1" min="2" max="2"/>
    <col width="25" customWidth="1" min="3" max="3"/>
    <col width="25" customWidth="1" min="4" max="4"/>
    <col width="25" customWidth="1" min="5" max="5"/>
  </cols>
  <sheetData>
    <row r="1" ht="32" customHeight="1">
      <c r="A1" s="1" t="inlineStr">
        <is>
          <t>항목</t>
        </is>
      </c>
      <c r="B1" s="1" t="inlineStr">
        <is>
          <t>결과</t>
        </is>
      </c>
      <c r="C1" s="1" t="n"/>
      <c r="D1" s="1" t="inlineStr">
        <is>
          <t>확인 시료 휨(mm)</t>
        </is>
      </c>
    </row>
    <row r="2" ht="32" customHeight="1">
      <c r="A2" s="2" t="inlineStr">
        <is>
          <t>평균</t>
        </is>
      </c>
      <c r="B2" s="3">
        <f>AVERAGE(D2:D11)</f>
        <v/>
      </c>
      <c r="C2" s="2" t="n"/>
      <c r="D2" s="3" t="n">
        <v>0.27</v>
      </c>
    </row>
    <row r="3" ht="32" customHeight="1">
      <c r="A3" s="2" t="inlineStr">
        <is>
          <t>최대</t>
        </is>
      </c>
      <c r="B3" s="3">
        <f>MAX(D2:D11)</f>
        <v/>
      </c>
      <c r="C3" s="2" t="n"/>
      <c r="D3" s="3" t="n">
        <v>0.3</v>
      </c>
    </row>
    <row r="4" ht="32" customHeight="1">
      <c r="A4" s="2" t="inlineStr">
        <is>
          <t>예측과 차이</t>
        </is>
      </c>
      <c r="B4" s="3">
        <f>ABS(B2-0.282222222222222)</f>
        <v/>
      </c>
      <c r="C4" s="2" t="n"/>
      <c r="D4" s="3" t="n">
        <v>0.29</v>
      </c>
    </row>
    <row r="5" ht="32" customHeight="1">
      <c r="A5" s="2" t="inlineStr">
        <is>
          <t>모두 규격 이내</t>
        </is>
      </c>
      <c r="B5" s="3">
        <f>B3&lt;=0.5</f>
        <v/>
      </c>
      <c r="C5" s="2" t="n"/>
      <c r="D5" s="3" t="n">
        <v>0.26</v>
      </c>
    </row>
    <row r="6" ht="32" customHeight="1">
      <c r="A6" s="2" t="inlineStr">
        <is>
          <t>예측차이 통과</t>
        </is>
      </c>
      <c r="B6" s="3">
        <f>B4&lt;=0.1</f>
        <v/>
      </c>
      <c r="C6" s="2" t="n"/>
      <c r="D6" s="3" t="n">
        <v>0.31</v>
      </c>
    </row>
    <row r="7" ht="32" customHeight="1">
      <c r="A7" s="2" t="inlineStr">
        <is>
          <t>현장 적용</t>
        </is>
      </c>
      <c r="B7" s="2" t="inlineStr">
        <is>
          <t>버·설비·승인 대기</t>
        </is>
      </c>
      <c r="C7" s="2" t="n"/>
      <c r="D7" s="3" t="n">
        <v>0.28</v>
      </c>
    </row>
    <row r="8" ht="32" customHeight="1">
      <c r="A8" s="2" t="n"/>
      <c r="B8" s="2" t="n"/>
      <c r="C8" s="2" t="n"/>
      <c r="D8" s="3" t="n">
        <v>0.29</v>
      </c>
    </row>
    <row r="9" ht="32" customHeight="1">
      <c r="A9" s="2" t="n"/>
      <c r="B9" s="2" t="n"/>
      <c r="C9" s="2" t="n"/>
      <c r="D9" s="3" t="n">
        <v>0.32</v>
      </c>
    </row>
    <row r="10" ht="32" customHeight="1">
      <c r="A10" s="2" t="n"/>
      <c r="B10" s="2" t="n"/>
      <c r="C10" s="2" t="n"/>
      <c r="D10" s="3" t="n">
        <v>0.27</v>
      </c>
    </row>
    <row r="11" ht="32" customHeight="1">
      <c r="A11" s="2" t="n"/>
      <c r="B11" s="2" t="n"/>
      <c r="C11" s="2" t="n"/>
      <c r="D11" s="3" t="n">
        <v>0.31</v>
      </c>
    </row>
  </sheetData>
  <autoFilter ref="A1:D11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5" customWidth="1" min="2" max="2"/>
    <col width="25" customWidth="1" min="3" max="3"/>
    <col width="25" customWidth="1" min="4" max="4"/>
    <col width="25" customWidth="1" min="5" max="5"/>
  </cols>
  <sheetData>
    <row r="1" ht="32" customHeight="1">
      <c r="A1" s="1" t="inlineStr">
        <is>
          <t>항목 · 예시</t>
        </is>
      </c>
      <c r="B1" s="1" t="inlineStr">
        <is>
          <t>계산</t>
        </is>
      </c>
      <c r="C1" s="1" t="inlineStr">
        <is>
          <t>단위</t>
        </is>
      </c>
    </row>
    <row r="2" ht="32" customHeight="1">
      <c r="A2" s="2" t="inlineStr">
        <is>
          <t>실험비 비교 차이</t>
        </is>
      </c>
      <c r="B2" s="3">
        <f>(81-10)*20</f>
        <v/>
      </c>
      <c r="C2" s="2" t="inlineStr">
        <is>
          <t>만 원</t>
        </is>
      </c>
    </row>
    <row r="3" ht="32" customHeight="1">
      <c r="A3" s="2" t="inlineStr">
        <is>
          <t>성형기 여유 시간</t>
        </is>
      </c>
      <c r="B3" s="3">
        <f>360000*5/3600</f>
        <v/>
      </c>
      <c r="C3" s="2" t="inlineStr">
        <is>
          <t>시간</t>
        </is>
      </c>
    </row>
    <row r="4" ht="32" customHeight="1">
      <c r="A4" s="2" t="inlineStr">
        <is>
          <t>시간 가치</t>
        </is>
      </c>
      <c r="B4" s="3">
        <f>B3*8</f>
        <v/>
      </c>
      <c r="C4" s="2" t="inlineStr">
        <is>
          <t>만 원</t>
        </is>
      </c>
    </row>
    <row r="5" ht="32" customHeight="1">
      <c r="A5" s="2" t="inlineStr">
        <is>
          <t>추가 비용</t>
        </is>
      </c>
      <c r="B5" s="2" t="inlineStr">
        <is>
          <t>전기료·추가 실험·재측정 미반영</t>
        </is>
      </c>
      <c r="C5" s="2" t="inlineStr">
        <is>
          <t>별도</t>
        </is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2026-11-04T15:16:25Z</dcterms:created>
  <dcterms:modified xmlns:dcterms="http://purl.org/dc/terms/" xmlns:xsi="http://www.w3.org/2001/XMLSchema-instance" xsi:type="dcterms:W3CDTF">2026-11-04T15:16:25Z</dcterms:modified>
</cp:coreProperties>
</file>