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재계산" sheetId="1" state="visible" r:id="rId1"/>
    <sheet xmlns:r="http://schemas.openxmlformats.org/officeDocument/2006/relationships" name="비용예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FFC8A8"/>
      </patternFill>
    </fill>
    <fill>
      <patternFill patternType="solid">
        <fgColor rgb="00EA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0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 ht="30" customHeight="1">
      <c r="A1" s="1" t="inlineStr">
        <is>
          <t>교육 영상 시연용 가상 자료 · 독립 재계산 예시</t>
        </is>
      </c>
    </row>
    <row r="2" ht="34" customHeight="1">
      <c r="A2" s="1" t="inlineStr">
        <is>
          <t>입력은 원본과 대조 · 파란 칸은 바꿔 볼 값 · 금액은 비용예시 시트</t>
        </is>
      </c>
    </row>
    <row r="3" ht="40" customHeight="1">
      <c r="A3" s="2" t="inlineStr">
        <is>
          <t>품목</t>
        </is>
      </c>
      <c r="B3" s="2" t="inlineStr">
        <is>
          <t>일 평균</t>
        </is>
      </c>
      <c r="C3" s="2" t="inlineStr">
        <is>
          <t>납기</t>
        </is>
      </c>
      <c r="D3" s="2" t="inlineStr">
        <is>
          <t>여유일</t>
        </is>
      </c>
      <c r="E3" s="2" t="inlineStr">
        <is>
          <t>안전재고</t>
        </is>
      </c>
      <c r="F3" s="2" t="inlineStr">
        <is>
          <t>발주점</t>
        </is>
      </c>
      <c r="G3" s="2" t="inlineStr">
        <is>
          <t>보충일</t>
        </is>
      </c>
      <c r="H3" s="2" t="inlineStr">
        <is>
          <t>채울 목표</t>
        </is>
      </c>
      <c r="I3" s="2" t="inlineStr">
        <is>
          <t>현재고</t>
        </is>
      </c>
      <c r="J3" s="2" t="inlineStr">
        <is>
          <t>확정 입고</t>
        </is>
      </c>
      <c r="K3" s="2" t="inlineStr">
        <is>
          <t>별도 예약</t>
        </is>
      </c>
      <c r="L3" s="2" t="inlineStr">
        <is>
          <t>판단용 재고</t>
        </is>
      </c>
      <c r="M3" s="2" t="inlineStr">
        <is>
          <t>부족분</t>
        </is>
      </c>
      <c r="N3" s="2" t="inlineStr">
        <is>
          <t>최소주문</t>
        </is>
      </c>
      <c r="O3" s="2" t="inlineStr">
        <is>
          <t>묶음</t>
        </is>
      </c>
      <c r="P3" s="2" t="inlineStr">
        <is>
          <t>묶음 반영</t>
        </is>
      </c>
    </row>
    <row r="4" ht="32" customHeight="1">
      <c r="A4" s="3" t="inlineStr">
        <is>
          <t>육각 볼트</t>
        </is>
      </c>
      <c r="B4" s="3" t="n">
        <v>100</v>
      </c>
      <c r="C4" s="3" t="n">
        <v>5</v>
      </c>
      <c r="D4" s="3" t="n">
        <v>3</v>
      </c>
      <c r="E4" s="1">
        <f>B4*D4</f>
        <v/>
      </c>
      <c r="F4" s="1">
        <f>B4*C4+E4</f>
        <v/>
      </c>
      <c r="G4" s="3" t="n">
        <v>10</v>
      </c>
      <c r="H4" s="1">
        <f>B4*(C4+G4)+E4</f>
        <v/>
      </c>
      <c r="I4" s="3" t="n">
        <v>900</v>
      </c>
      <c r="J4" s="3" t="n">
        <v>300</v>
      </c>
      <c r="K4" s="3" t="n">
        <v>100</v>
      </c>
      <c r="L4" s="1">
        <f>I4+J4-K4</f>
        <v/>
      </c>
      <c r="M4" s="1">
        <f>IF(L4&lt;=F4,MAX(0,H4-L4),0)</f>
        <v/>
      </c>
      <c r="N4" s="3" t="n">
        <v>500</v>
      </c>
      <c r="O4" s="3" t="n">
        <v>100</v>
      </c>
      <c r="P4" s="1">
        <f>IF(M4&gt;0,ROUNDUP(MAX(M4,N4)/O4,0)*O4,0)</f>
        <v/>
      </c>
    </row>
    <row r="5" ht="32" customHeight="1">
      <c r="A5" s="3" t="inlineStr">
        <is>
          <t>방진 고무</t>
        </is>
      </c>
      <c r="B5" s="3" t="n">
        <v>60</v>
      </c>
      <c r="C5" s="3" t="n">
        <v>10</v>
      </c>
      <c r="D5" s="3" t="n">
        <v>5</v>
      </c>
      <c r="E5" s="1">
        <f>B5*D5</f>
        <v/>
      </c>
      <c r="F5" s="1">
        <f>B5*C5+E5</f>
        <v/>
      </c>
      <c r="G5" s="3" t="n">
        <v>10</v>
      </c>
      <c r="H5" s="1">
        <f>B5*(C5+G5)+E5</f>
        <v/>
      </c>
      <c r="I5" s="3" t="n">
        <v>700</v>
      </c>
      <c r="J5" s="3" t="n">
        <v>0</v>
      </c>
      <c r="K5" s="3" t="n">
        <v>100</v>
      </c>
      <c r="L5" s="1">
        <f>I5+J5-K5</f>
        <v/>
      </c>
      <c r="M5" s="1">
        <f>IF(L5&lt;=F5,MAX(0,H5-L5),0)</f>
        <v/>
      </c>
      <c r="N5" s="3" t="n">
        <v>500</v>
      </c>
      <c r="O5" s="3" t="n">
        <v>100</v>
      </c>
      <c r="P5" s="1">
        <f>IF(M5&gt;0,ROUNDUP(MAX(M5,N5)/O5,0)*O5,0)</f>
        <v/>
      </c>
    </row>
    <row r="6" ht="32" customHeight="1">
      <c r="A6" s="3" t="inlineStr">
        <is>
          <t>밀봉 링</t>
        </is>
      </c>
      <c r="B6" s="3" t="n">
        <v>40</v>
      </c>
      <c r="C6" s="3" t="n">
        <v>7</v>
      </c>
      <c r="D6" s="3" t="n">
        <v>4</v>
      </c>
      <c r="E6" s="1">
        <f>B6*D6</f>
        <v/>
      </c>
      <c r="F6" s="1">
        <f>B6*C6+E6</f>
        <v/>
      </c>
      <c r="G6" s="3" t="n">
        <v>10</v>
      </c>
      <c r="H6" s="1">
        <f>B6*(C6+G6)+E6</f>
        <v/>
      </c>
      <c r="I6" s="3" t="n">
        <v>350</v>
      </c>
      <c r="J6" s="3" t="n">
        <v>0</v>
      </c>
      <c r="K6" s="3" t="n">
        <v>50</v>
      </c>
      <c r="L6" s="1">
        <f>I6+J6-K6</f>
        <v/>
      </c>
      <c r="M6" s="1">
        <f>IF(L6&lt;=F6,MAX(0,H6-L6),0)</f>
        <v/>
      </c>
      <c r="N6" s="3" t="n">
        <v>200</v>
      </c>
      <c r="O6" s="3" t="n">
        <v>50</v>
      </c>
      <c r="P6" s="1">
        <f>IF(M6&gt;0,ROUNDUP(MAX(M6,N6)/O6,0)*O6,0)</f>
        <v/>
      </c>
    </row>
    <row r="7" ht="32" customHeight="1">
      <c r="A7" s="3" t="inlineStr">
        <is>
          <t>고정 클립</t>
        </is>
      </c>
      <c r="B7" s="3" t="n">
        <v>200</v>
      </c>
      <c r="C7" s="3" t="n">
        <v>3</v>
      </c>
      <c r="D7" s="3" t="n">
        <v>2</v>
      </c>
      <c r="E7" s="1">
        <f>B7*D7</f>
        <v/>
      </c>
      <c r="F7" s="1">
        <f>B7*C7+E7</f>
        <v/>
      </c>
      <c r="G7" s="3" t="n">
        <v>10</v>
      </c>
      <c r="H7" s="1">
        <f>B7*(C7+G7)+E7</f>
        <v/>
      </c>
      <c r="I7" s="3" t="n">
        <v>2200</v>
      </c>
      <c r="J7" s="3" t="n">
        <v>400</v>
      </c>
      <c r="K7" s="3" t="n">
        <v>200</v>
      </c>
      <c r="L7" s="1">
        <f>I7+J7-K7</f>
        <v/>
      </c>
      <c r="M7" s="1">
        <f>IF(L7&lt;=F7,MAX(0,H7-L7),0)</f>
        <v/>
      </c>
      <c r="N7" s="3" t="n">
        <v>1000</v>
      </c>
      <c r="O7" s="3" t="n">
        <v>200</v>
      </c>
      <c r="P7" s="1">
        <f>IF(M7&gt;0,ROUNDUP(MAX(M7,N7)/O7,0)*O7,0)</f>
        <v/>
      </c>
    </row>
    <row r="8" ht="32" customHeight="1">
      <c r="A8" s="3" t="inlineStr">
        <is>
          <t>고무 900개는 확보 필요량 · 기존 지연 500개 확인 전 신규 주문 보류</t>
        </is>
      </c>
    </row>
    <row r="9" ht="32" customHeight="1">
      <c r="A9" s="3" t="inlineStr">
        <is>
          <t>바꿔 보기: K6의 링 예약량을 100으로 바꾸면 L6=250, M6=590, P6=600</t>
        </is>
      </c>
    </row>
    <row r="10" ht="32" customHeight="1">
      <c r="A10" s="3" t="inlineStr">
        <is>
          <t>원래 값 K6=50으로 되돌리면 L6=300, M6=540, P6=550</t>
        </is>
      </c>
    </row>
  </sheetData>
  <mergeCells count="5">
    <mergeCell ref="A10:P10"/>
    <mergeCell ref="A1:P1"/>
    <mergeCell ref="A9:P9"/>
    <mergeCell ref="A8:P8"/>
    <mergeCell ref="A2:P2"/>
  </mergeCells>
  <pageMargins left="0.75" right="0.75" top="1" bottom="1" header="0.5" footer="0.5"/>
  <pageSetup orientation="landscape" paperSize="8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교육 영상 시연용 가상 자료 · 예시 · 실제 성과 아님</t>
        </is>
      </c>
    </row>
    <row r="2" ht="34" customHeight="1">
      <c r="A2" s="1" t="inlineStr">
        <is>
          <t>안전재고 기준 금액의 비교 · 자금 차이와 연 운영비 차이는 합치지 않음</t>
        </is>
      </c>
    </row>
    <row r="3" ht="40" customHeight="1">
      <c r="A3" s="2" t="inlineStr">
        <is>
          <t>품목</t>
        </is>
      </c>
      <c r="B3" s="2" t="inlineStr">
        <is>
          <t>기존 안전재고</t>
        </is>
      </c>
      <c r="C3" s="2" t="inlineStr">
        <is>
          <t>검토 안전재고</t>
        </is>
      </c>
      <c r="D3" s="2" t="inlineStr">
        <is>
          <t>단가</t>
        </is>
      </c>
      <c r="E3" s="2" t="inlineStr">
        <is>
          <t>기존 금액</t>
        </is>
      </c>
      <c r="F3" s="2" t="inlineStr">
        <is>
          <t>검토 금액</t>
        </is>
      </c>
    </row>
    <row r="4" ht="32" customHeight="1">
      <c r="A4" s="3" t="inlineStr">
        <is>
          <t>육각 볼트</t>
        </is>
      </c>
      <c r="B4" s="3" t="n">
        <v>1000</v>
      </c>
      <c r="C4" s="3" t="n">
        <v>300</v>
      </c>
      <c r="D4" s="3" t="n">
        <v>2000</v>
      </c>
      <c r="E4" s="1">
        <f>B4*D4</f>
        <v/>
      </c>
      <c r="F4" s="1">
        <f>C4*D4</f>
        <v/>
      </c>
    </row>
    <row r="5" ht="32" customHeight="1">
      <c r="A5" s="3" t="inlineStr">
        <is>
          <t>방진 고무</t>
        </is>
      </c>
      <c r="B5" s="3" t="n">
        <v>100</v>
      </c>
      <c r="C5" s="3" t="n">
        <v>300</v>
      </c>
      <c r="D5" s="3" t="n">
        <v>1000</v>
      </c>
      <c r="E5" s="1">
        <f>B5*D5</f>
        <v/>
      </c>
      <c r="F5" s="1">
        <f>C5*D5</f>
        <v/>
      </c>
    </row>
    <row r="6" ht="32" customHeight="1">
      <c r="A6" s="3" t="inlineStr">
        <is>
          <t>밀봉 링</t>
        </is>
      </c>
      <c r="B6" s="3" t="n">
        <v>100</v>
      </c>
      <c r="C6" s="3" t="n">
        <v>160</v>
      </c>
      <c r="D6" s="3" t="n">
        <v>500</v>
      </c>
      <c r="E6" s="1">
        <f>B6*D6</f>
        <v/>
      </c>
      <c r="F6" s="1">
        <f>C6*D6</f>
        <v/>
      </c>
    </row>
    <row r="7" ht="32" customHeight="1">
      <c r="A7" s="3" t="inlineStr">
        <is>
          <t>고정 클립</t>
        </is>
      </c>
      <c r="B7" s="3" t="n">
        <v>1200</v>
      </c>
      <c r="C7" s="3" t="n">
        <v>400</v>
      </c>
      <c r="D7" s="3" t="n">
        <v>500</v>
      </c>
      <c r="E7" s="1">
        <f>B7*D7</f>
        <v/>
      </c>
      <c r="F7" s="1">
        <f>C7*D7</f>
        <v/>
      </c>
    </row>
    <row r="8" ht="32" customHeight="1">
      <c r="A8" s="3" t="inlineStr">
        <is>
          <t>합계</t>
        </is>
      </c>
      <c r="B8" s="3" t="n"/>
      <c r="C8" s="3" t="n"/>
      <c r="D8" s="3" t="n"/>
      <c r="E8" s="1">
        <f>SUM(E4:E7)</f>
        <v/>
      </c>
      <c r="F8" s="1">
        <f>SUM(F4:F7)</f>
        <v/>
      </c>
    </row>
    <row r="9" ht="32" customHeight="1">
      <c r="A9" s="3" t="inlineStr">
        <is>
          <t>자금 차이</t>
        </is>
      </c>
      <c r="B9" s="1">
        <f>E8-F8</f>
        <v/>
      </c>
      <c r="C9" s="3" t="n"/>
      <c r="D9" s="3" t="n"/>
      <c r="E9" s="3" t="n"/>
      <c r="F9" s="3" t="n"/>
    </row>
    <row r="10" ht="32" customHeight="1">
      <c r="A10" s="3" t="inlineStr">
        <is>
          <t>연 보관비율</t>
        </is>
      </c>
      <c r="B10" s="3" t="n">
        <v>0.2</v>
      </c>
      <c r="C10" s="3" t="n"/>
      <c r="D10" s="3" t="n"/>
      <c r="E10" s="3" t="n"/>
      <c r="F10" s="3" t="n"/>
    </row>
    <row r="11" ht="32" customHeight="1">
      <c r="A11" s="3" t="inlineStr">
        <is>
          <t>연 보관비 차이</t>
        </is>
      </c>
      <c r="B11" s="1">
        <f>B9*B10</f>
        <v/>
      </c>
      <c r="C11" s="3" t="n"/>
      <c r="D11" s="3" t="n"/>
      <c r="E11" s="3" t="n"/>
      <c r="F11" s="3" t="n"/>
    </row>
    <row r="12" ht="32" customHeight="1">
      <c r="A12" s="3" t="inlineStr">
        <is>
          <t>기존 긴급 운송 건수</t>
        </is>
      </c>
      <c r="B12" s="3" t="n">
        <v>3</v>
      </c>
      <c r="C12" s="3" t="n"/>
      <c r="D12" s="3" t="n"/>
      <c r="E12" s="3" t="n"/>
      <c r="F12" s="3" t="n"/>
    </row>
    <row r="13" ht="32" customHeight="1">
      <c r="A13" s="3" t="inlineStr">
        <is>
          <t>비교 긴급 운송 건수</t>
        </is>
      </c>
      <c r="B13" s="3" t="n">
        <v>1</v>
      </c>
      <c r="C13" s="3" t="n"/>
      <c r="D13" s="3" t="n"/>
      <c r="E13" s="3" t="n"/>
      <c r="F13" s="3" t="n"/>
    </row>
    <row r="14" ht="32" customHeight="1">
      <c r="A14" s="3" t="inlineStr">
        <is>
          <t>건당 운송비</t>
        </is>
      </c>
      <c r="B14" s="3" t="n">
        <v>80000</v>
      </c>
      <c r="C14" s="3" t="n"/>
      <c r="D14" s="3" t="n"/>
      <c r="E14" s="3" t="n"/>
      <c r="F14" s="3" t="n"/>
    </row>
    <row r="15" ht="32" customHeight="1">
      <c r="A15" s="3" t="inlineStr">
        <is>
          <t>연 운송비 차이</t>
        </is>
      </c>
      <c r="B15" s="1">
        <f>(B12-B13)*B14</f>
        <v/>
      </c>
      <c r="C15" s="3" t="n"/>
      <c r="D15" s="3" t="n"/>
      <c r="E15" s="3" t="n"/>
      <c r="F15" s="3" t="n"/>
    </row>
    <row r="16" ht="32" customHeight="1">
      <c r="A16" s="3" t="inlineStr">
        <is>
          <t>연 운영비 차이</t>
        </is>
      </c>
      <c r="B16" s="1">
        <f>B11+B15</f>
        <v/>
      </c>
      <c r="C16" s="3" t="n"/>
      <c r="D16" s="3" t="n"/>
      <c r="E16" s="3" t="n"/>
      <c r="F16" s="3" t="n"/>
    </row>
  </sheetData>
  <mergeCells count="2">
    <mergeCell ref="A2:F2"/>
    <mergeCell ref="A1:F1"/>
  </mergeCells>
  <pageMargins left="0.75" right="0.75" top="1" bottom="1" header="0.5" footer="0.5"/>
  <pageSetup orientation="landscape" paperSize="8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2026-11-04T13:36:28Z</dcterms:created>
  <dcterms:modified xmlns:dcterms="http://purl.org/dc/terms/" xmlns:xsi="http://www.w3.org/2001/XMLSchema-instance" xsi:type="dcterms:W3CDTF">2026-11-04T13:36:28Z</dcterms:modified>
</cp:coreProperties>
</file>