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력" sheetId="1" state="visible" r:id="rId1"/>
    <sheet xmlns:r="http://schemas.openxmlformats.org/officeDocument/2006/relationships" name="기초" sheetId="2" state="visible" r:id="rId2"/>
    <sheet xmlns:r="http://schemas.openxmlformats.org/officeDocument/2006/relationships" name="연도별" sheetId="3" state="visible" r:id="rId3"/>
    <sheet xmlns:r="http://schemas.openxmlformats.org/officeDocument/2006/relationships" name="합계" sheetId="4" state="visible" r:id="rId4"/>
    <sheet xmlns:r="http://schemas.openxmlformats.org/officeDocument/2006/relationships" name="조건변경" sheetId="5" state="visible" r:id="rId5"/>
    <sheet xmlns:r="http://schemas.openxmlformats.org/officeDocument/2006/relationships" name="누적" sheetId="6" state="visible" r:id="rId6"/>
  </sheets>
  <definedNames>
    <definedName name="_xlnm._FilterDatabase" localSheetId="0" hidden="1">'입력'!$A$3:$B$9</definedName>
    <definedName name="_xlnm.Print_Titles" localSheetId="0">'입력'!$1:$3</definedName>
    <definedName name="_xlnm._FilterDatabase" localSheetId="1" hidden="1">'기초'!$A$3:$J$6</definedName>
    <definedName name="_xlnm.Print_Titles" localSheetId="1">'기초'!$1:$3</definedName>
    <definedName name="_xlnm._FilterDatabase" localSheetId="2" hidden="1">'연도별'!$A$3:$I$18</definedName>
    <definedName name="_xlnm.Print_Titles" localSheetId="2">'연도별'!$1:$3</definedName>
    <definedName name="_xlnm._FilterDatabase" localSheetId="3" hidden="1">'합계'!$A$3:$K$6</definedName>
    <definedName name="_xlnm.Print_Titles" localSheetId="3">'합계'!$1:$3</definedName>
    <definedName name="_xlnm._FilterDatabase" localSheetId="4" hidden="1">'조건변경'!$A$3:$F$7</definedName>
    <definedName name="_xlnm.Print_Titles" localSheetId="4">'조건변경'!$1:$3</definedName>
    <definedName name="_xlnm._FilterDatabase" localSheetId="5" hidden="1">'누적'!$A$3:$E$9</definedName>
    <definedName name="_xlnm.Print_Titles" localSheetId="5">'누적'!$1:$3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0" customWidth="1" min="1" max="1"/>
    <ns0:col width="23" customWidth="1" min="2" max="2"/>
  </ns0:cols>
  <ns0:sheetData>
    <ns0:row r="1" ht="36" customHeight="1">
      <ns0:c r="A1" s="1" t="inlineStr">
        <ns0:is>
          <ns0:t>교육 영상 시연용 가상 자료</ns0:t>
        </ns0:is>
      </ns0:c>
    </ns0:row>
    <ns0:row r="2" ht="36" customHeight="1">
      <ns0:c r="A2" s="2" t="inlineStr">
        <ns0:is>
          <ns0:t>대현테크(가명) 평택 2공장 · 단위: 만 원 · 1대 · 예시</ns0:t>
        </ns0:is>
      </ns0:c>
    </ns0:row>
    <ns0:row r="3" ht="36" customHeight="1">
      <ns0:c r="A3" s="1" t="inlineStr">
        <ns0:is>
          <ns0:t>항목</ns0:t>
        </ns0:is>
      </ns0:c>
      <ns0:c r="B3" s="1" t="inlineStr">
        <ns0:is>
          <ns0:t>공통값</ns0:t>
        </ns0:is>
      </ns0:c>
    </ns0:row>
    <ns0:row r="4" ht="36" customHeight="1">
      <ns0:c r="A4" s="2" t="inlineStr">
        <ns0:is>
          <ns0:t>연간 사용시간</ns0:t>
        </ns0:is>
      </ns0:c>
      <ns0:c r="B4" s="3" t="n">
        <ns0:v>4000</ns0:v>
      </ns0:c>
    </ns0:row>
    <ns0:row r="5" ht="36" customHeight="1">
      <ns0:c r="A5" s="2" t="inlineStr">
        <ns0:is>
          <ns0:t>전력비 배수</ns0:t>
        </ns0:is>
      </ns0:c>
      <ns0:c r="B5" s="3" t="n">
        <ns0:v>1</ns0:v>
      </ns0:c>
    </ns0:row>
    <ns0:row r="6" ht="36" customHeight="1">
      <ns0:c r="A6" s="2" t="inlineStr">
        <ns0:is>
          <ns0:t>매각 반영 비율</ns0:t>
        </ns0:is>
      </ns0:c>
      <ns0:c r="B6" s="3" t="n">
        <ns0:v>1</ns0:v>
      </ns0:c>
    </ns0:row>
    <ns0:row r="7" ht="36" customHeight="1">
      <ns0:c r="A7" s="2" t="inlineStr">
        <ns0:is>
          <ns0:t>기간(년)</ns0:t>
        </ns0:is>
      </ns0:c>
      <ns0:c r="B7" s="3" t="n">
        <ns0:v>5</ns0:v>
      </ns0:c>
    </ns0:row>
    <ns0:row r="8" ht="36" customHeight="1">
      <ns0:c r="A8" s="2" t="inlineStr">
        <ns0:is>
          <ns0:t>기준</ns0:t>
        </ns0:is>
      </ns0:c>
      <ns0:c r="B8" s="2" t="inlineStr">
        <ns0:is>
          <ns0:t>부가세 별도 · 만 원 · 1대</ns0:t>
        </ns0:is>
      </ns0:c>
    </ns0:row>
    <ns0:row r="9" ht="36" customHeight="1">
      <ns0:c r="A9" s="2" t="inlineStr">
        <ns0:is>
          <ns0:t>미포함</ns0:t>
        </ns0:is>
      </ns0:c>
      <ns0:c r="B9" s="2" t="inlineStr">
        <ns0:is>
          <ns0:t>B 출장비 단가·횟수 미확인 / 중단 손실 미산정</ns0:t>
        </ns0:is>
      </ns0:c>
    </ns0:row>
  </ns0:sheetData>
  <ns0:autoFilter ref="A3:B9"/>
  <ns0:mergeCells count="2">
    <ns0:mergeCell ref="A2:B2"/>
    <ns0:mergeCell ref="A1:B1"/>
  </ns0:mergeCells>
  <ns0:pageMargins left="0.75" right="0.75" top="1" bottom="1" header="0.5" footer="0.5"/>
  <ns0:pageSetup orientation="landscape" paperSize="8" fitToHeight="0" fitToWidth="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6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0" customWidth="1" min="1" max="1"/>
    <ns0:col width="23" customWidth="1" min="2" max="2"/>
    <ns0:col width="23" customWidth="1" min="3" max="3"/>
    <ns0:col width="23" customWidth="1" min="4" max="4"/>
    <ns0:col width="23" customWidth="1" min="5" max="5"/>
    <ns0:col width="23" customWidth="1" min="6" max="6"/>
    <ns0:col width="23" customWidth="1" min="7" max="7"/>
    <ns0:col width="23" customWidth="1" min="8" max="8"/>
    <ns0:col width="23" customWidth="1" min="9" max="9"/>
    <ns0:col width="23" customWidth="1" min="10" max="10"/>
  </ns0:cols>
  <ns0:sheetData>
    <ns0:row r="1" ht="36" customHeight="1">
      <ns0:c r="A1" s="1" t="inlineStr">
        <ns0:is>
          <ns0:t>교육 영상 시연용 가상 자료</ns0:t>
        </ns0:is>
      </ns0:c>
    </ns0:row>
    <ns0:row r="2" ht="36" customHeight="1">
      <ns0:c r="A2" s="2" t="inlineStr">
        <ns0:is>
          <ns0:t>대현테크(가명) 평택 2공장 · 단위: 만 원 · 1대 · 예시</ns0:t>
        </ns0:is>
      </ns0:c>
    </ns0:row>
    <ns0:row r="3" ht="36" customHeight="1">
      <ns0:c r="A3" s="1" t="inlineStr">
        <ns0:is>
          <ns0:t>안</ns0:t>
        </ns0:is>
      </ns0:c>
      <ns0:c r="B3" s="1" t="inlineStr">
        <ns0:is>
          <ns0:t>장비값</ns0:t>
        </ns0:is>
      </ns0:c>
      <ns0:c r="C3" s="1" t="inlineStr">
        <ns0:is>
          <ns0:t>운송설치</ns0:t>
        </ns0:is>
      </ns0:c>
      <ns0:c r="D3" s="1" t="inlineStr">
        <ns0:is>
          <ns0:t>연 전력비</ns0:t>
        </ns0:is>
      </ns0:c>
      <ns0:c r="E3" s="1" t="inlineStr">
        <ns0:is>
          <ns0:t>연 소모품</ns0:t>
        </ns0:is>
      </ns0:c>
      <ns0:c r="F3" s="1" t="inlineStr">
        <ns0:is>
          <ns0:t>정기정비 5년</ns0:t>
        </ns0:is>
      </ns0:c>
      <ns0:c r="G3" s="1" t="inlineStr">
        <ns0:is>
          <ns0:t>큰 부품 5년</ns0:t>
        </ns0:is>
      </ns0:c>
      <ns0:c r="H3" s="1" t="inlineStr">
        <ns0:is>
          <ns0:t>처리비</ns0:t>
        </ns0:is>
      </ns0:c>
      <ns0:c r="I3" s="1" t="inlineStr">
        <ns0:is>
          <ns0:t>매각 예상액</ns0:t>
        </ns0:is>
      </ns0:c>
      <ns0:c r="J3" s="1" t="inlineStr">
        <ns0:is>
          <ns0:t>근거</ns0:t>
        </ns0:is>
      </ns0:c>
    </ns0:row>
    <ns0:row r="4" ht="36" customHeight="1">
      <ns0:c r="A4" s="2" t="inlineStr">
        <ns0:is>
          <ns0:t>A</ns0:t>
        </ns0:is>
      </ns0:c>
      <ns0:c r="B4" s="3" t="n">
        <ns0:v>8000</ns0:v>
      </ns0:c>
      <ns0:c r="C4" s="3" t="n">
        <ns0:v>500</ns0:v>
      </ns0:c>
      <ns0:c r="D4" s="3" t="n">
        <ns0:v>1200</ns0:v>
      </ns0:c>
      <ns0:c r="E4" s="3" t="n">
        <ns0:v>500</ns0:v>
      </ns0:c>
      <ns0:c r="F4" s="3">
        <ns0:f>'연도별'!E4+'연도별'!E5+'연도별'!E6+'연도별'!E7+'연도별'!E8</ns0:f>
        <ns0:v>2400</ns0:v>
      </ns0:c>
      <ns0:c r="G4" s="3">
        <ns0:f>'연도별'!F4+'연도별'!F5+'연도별'!F6+'연도별'!F7+'연도별'!F8</ns0:f>
        <ns0:v>800</ns0:v>
      </ns0:c>
      <ns0:c r="H4" s="3" t="n">
        <ns0:v>300</ns0:v>
      </ns0:c>
      <ns0:c r="I4" s="3" t="n">
        <ns0:v>1000</ns0:v>
      </ns0:c>
      <ns0:c r="J4" s="2" t="inlineStr">
        <ns0:is>
          <ns0:t>견적·운영비·보증이미지·추가회신 / 예시</ns0:t>
        </ns0:is>
      </ns0:c>
    </ns0:row>
    <ns0:row r="5" ht="36" customHeight="1">
      <ns0:c r="A5" s="2" t="inlineStr">
        <ns0:is>
          <ns0:t>B</ns0:t>
        </ns0:is>
      </ns0:c>
      <ns0:c r="B5" s="3" t="n">
        <ns0:v>10000</ns0:v>
      </ns0:c>
      <ns0:c r="C5" s="3" t="n">
        <ns0:v>500</ns0:v>
      </ns0:c>
      <ns0:c r="D5" s="3" t="n">
        <ns0:v>800</ns0:v>
      </ns0:c>
      <ns0:c r="E5" s="3" t="n">
        <ns0:v>350</ns0:v>
      </ns0:c>
      <ns0:c r="F5" s="3">
        <ns0:f>'연도별'!E9+'연도별'!E10+'연도별'!E11+'연도별'!E12+'연도별'!E13</ns0:f>
        <ns0:v>1200</ns0:v>
      </ns0:c>
      <ns0:c r="G5" s="3">
        <ns0:f>'연도별'!F9+'연도별'!F10+'연도별'!F11+'연도별'!F12+'연도별'!F13</ns0:f>
        <ns0:v>500</ns0:v>
      </ns0:c>
      <ns0:c r="H5" s="3" t="n">
        <ns0:v>300</ns0:v>
      </ns0:c>
      <ns0:c r="I5" s="3" t="n">
        <ns0:v>1500</ns0:v>
      </ns0:c>
      <ns0:c r="J5" s="2" t="inlineStr">
        <ns0:is>
          <ns0:t>견적·운영비·보증이미지·추가회신 / 예시</ns0:t>
        </ns0:is>
      </ns0:c>
    </ns0:row>
    <ns0:row r="6" ht="36" customHeight="1">
      <ns0:c r="A6" s="2" t="inlineStr">
        <ns0:is>
          <ns0:t>C</ns0:t>
        </ns0:is>
      </ns0:c>
      <ns0:c r="B6" s="3" t="n">
        <ns0:v>9000</ns0:v>
      </ns0:c>
      <ns0:c r="C6" s="3" t="n">
        <ns0:v>700</ns0:v>
      </ns0:c>
      <ns0:c r="D6" s="3" t="n">
        <ns0:v>1000</ns0:v>
      </ns0:c>
      <ns0:c r="E6" s="3" t="n">
        <ns0:v>400</ns0:v>
      </ns0:c>
      <ns0:c r="F6" s="3">
        <ns0:f>'연도별'!E14+'연도별'!E15+'연도별'!E16+'연도별'!E17+'연도별'!E18</ns0:f>
        <ns0:v>2000</ns0:v>
      </ns0:c>
      <ns0:c r="G6" s="3">
        <ns0:f>'연도별'!F14+'연도별'!F15+'연도별'!F16+'연도별'!F17+'연도별'!F18</ns0:f>
        <ns0:v>600</ns0:v>
      </ns0:c>
      <ns0:c r="H6" s="3" t="n">
        <ns0:v>300</ns0:v>
      </ns0:c>
      <ns0:c r="I6" s="3" t="n">
        <ns0:v>1200</ns0:v>
      </ns0:c>
      <ns0:c r="J6" s="2" t="inlineStr">
        <ns0:is>
          <ns0:t>견적·운영비·보증이미지·추가회신 / 예시</ns0:t>
        </ns0:is>
      </ns0:c>
    </ns0:row>
  </ns0:sheetData>
  <ns0:autoFilter ref="A3:J6"/>
  <ns0:mergeCells count="2">
    <ns0:mergeCell ref="A1:J1"/>
    <ns0:mergeCell ref="A2:J2"/>
  </ns0:mergeCells>
  <ns0:pageMargins left="0.75" right="0.75" top="1" bottom="1" header="0.5" footer="0.5"/>
  <ns0:pageSetup orientation="landscape" paperSize="8" fitToHeight="0" fitToWidth="1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I18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0" customWidth="1" min="1" max="1"/>
    <ns0:col width="23" customWidth="1" min="2" max="2"/>
    <ns0:col width="23" customWidth="1" min="3" max="3"/>
    <ns0:col width="23" customWidth="1" min="4" max="4"/>
    <ns0:col width="23" customWidth="1" min="5" max="5"/>
    <ns0:col width="23" customWidth="1" min="6" max="6"/>
    <ns0:col width="23" customWidth="1" min="7" max="7"/>
    <ns0:col width="23" customWidth="1" min="8" max="8"/>
    <ns0:col width="23" customWidth="1" min="9" max="9"/>
  </ns0:cols>
  <ns0:sheetData>
    <ns0:row r="1" ht="36" customHeight="1">
      <ns0:c r="A1" s="1" t="inlineStr">
        <ns0:is>
          <ns0:t>교육 영상 시연용 가상 자료</ns0:t>
        </ns0:is>
      </ns0:c>
    </ns0:row>
    <ns0:row r="2" ht="36" customHeight="1">
      <ns0:c r="A2" s="2" t="inlineStr">
        <ns0:is>
          <ns0:t>대현테크(가명) 평택 2공장 · 단위: 만 원 · 1대 · 예시</ns0:t>
        </ns0:is>
      </ns0:c>
    </ns0:row>
    <ns0:row r="3" ht="36" customHeight="1">
      <ns0:c r="A3" s="1" t="inlineStr">
        <ns0:is>
          <ns0:t>안</ns0:t>
        </ns0:is>
      </ns0:c>
      <ns0:c r="B3" s="1" t="inlineStr">
        <ns0:is>
          <ns0:t>연차</ns0:t>
        </ns0:is>
      </ns0:c>
      <ns0:c r="C3" s="1" t="inlineStr">
        <ns0:is>
          <ns0:t>전력비</ns0:t>
        </ns0:is>
      </ns0:c>
      <ns0:c r="D3" s="1" t="inlineStr">
        <ns0:is>
          <ns0:t>소모품</ns0:t>
        </ns0:is>
      </ns0:c>
      <ns0:c r="E3" s="1" t="inlineStr">
        <ns0:is>
          <ns0:t>정기정비</ns0:t>
        </ns0:is>
      </ns0:c>
      <ns0:c r="F3" s="1" t="inlineStr">
        <ns0:is>
          <ns0:t>큰 부품</ns0:t>
        </ns0:is>
      </ns0:c>
      <ns0:c r="G3" s="1" t="inlineStr">
        <ns0:is>
          <ns0:t>처리비</ns0:t>
        </ns0:is>
      </ns0:c>
      <ns0:c r="H3" s="1" t="inlineStr">
        <ns0:is>
          <ns0:t>매각대금(빼기)</ns0:t>
        </ns0:is>
      </ns0:c>
      <ns0:c r="I3" s="1" t="inlineStr">
        <ns0:is>
          <ns0:t>해당 연도 순비용</ns0:t>
        </ns0:is>
      </ns0:c>
    </ns0:row>
    <ns0:row r="4" ht="36" customHeight="1">
      <ns0:c r="A4" s="2" t="inlineStr">
        <ns0:is>
          <ns0:t>A</ns0:t>
        </ns0:is>
      </ns0:c>
      <ns0:c r="B4" s="3" t="n">
        <ns0:v>1</ns0:v>
      </ns0:c>
      <ns0:c r="C4" s="3">
        <ns0:f>'기초'!D4*'입력'!B4/4000*'입력'!B5</ns0:f>
        <ns0:v>1200.0</ns0:v>
      </ns0:c>
      <ns0:c r="D4" s="3">
        <ns0:f>'기초'!E4*'입력'!B4/4000</ns0:f>
        <ns0:v>500.0</ns0:v>
      </ns0:c>
      <ns0:c r="E4" s="3" t="n">
        <ns0:v>0</ns0:v>
      </ns0:c>
      <ns0:c r="F4" s="3" t="n">
        <ns0:v>0</ns0:v>
      </ns0:c>
      <ns0:c r="G4" s="3" t="n">
        <ns0:v>0</ns0:v>
      </ns0:c>
      <ns0:c r="H4" s="3" t="n">
        <ns0:v>0</ns0:v>
      </ns0:c>
      <ns0:c r="I4" s="3">
        <ns0:f>C4+D4+E4+F4+G4-H4</ns0:f>
        <ns0:v>1700.0</ns0:v>
      </ns0:c>
    </ns0:row>
    <ns0:row r="5" ht="36" customHeight="1">
      <ns0:c r="A5" s="2" t="inlineStr">
        <ns0:is>
          <ns0:t>A</ns0:t>
        </ns0:is>
      </ns0:c>
      <ns0:c r="B5" s="3" t="n">
        <ns0:v>2</ns0:v>
      </ns0:c>
      <ns0:c r="C5" s="3">
        <ns0:f>'기초'!D4*'입력'!B4/4000*'입력'!B5</ns0:f>
        <ns0:v>1200.0</ns0:v>
      </ns0:c>
      <ns0:c r="D5" s="3">
        <ns0:f>'기초'!E4*'입력'!B4/4000</ns0:f>
        <ns0:v>500.0</ns0:v>
      </ns0:c>
      <ns0:c r="E5" s="3" t="n">
        <ns0:v>600</ns0:v>
      </ns0:c>
      <ns0:c r="F5" s="3" t="n">
        <ns0:v>0</ns0:v>
      </ns0:c>
      <ns0:c r="G5" s="3" t="n">
        <ns0:v>0</ns0:v>
      </ns0:c>
      <ns0:c r="H5" s="3" t="n">
        <ns0:v>0</ns0:v>
      </ns0:c>
      <ns0:c r="I5" s="3">
        <ns0:f>C5+D5+E5+F5+G5-H5</ns0:f>
        <ns0:v>2300.0</ns0:v>
      </ns0:c>
    </ns0:row>
    <ns0:row r="6" ht="36" customHeight="1">
      <ns0:c r="A6" s="2" t="inlineStr">
        <ns0:is>
          <ns0:t>A</ns0:t>
        </ns0:is>
      </ns0:c>
      <ns0:c r="B6" s="3" t="n">
        <ns0:v>3</ns0:v>
      </ns0:c>
      <ns0:c r="C6" s="3">
        <ns0:f>'기초'!D4*'입력'!B4/4000*'입력'!B5</ns0:f>
        <ns0:v>1200.0</ns0:v>
      </ns0:c>
      <ns0:c r="D6" s="3">
        <ns0:f>'기초'!E4*'입력'!B4/4000</ns0:f>
        <ns0:v>500.0</ns0:v>
      </ns0:c>
      <ns0:c r="E6" s="3" t="n">
        <ns0:v>600</ns0:v>
      </ns0:c>
      <ns0:c r="F6" s="3" t="n">
        <ns0:v>800</ns0:v>
      </ns0:c>
      <ns0:c r="G6" s="3" t="n">
        <ns0:v>0</ns0:v>
      </ns0:c>
      <ns0:c r="H6" s="3" t="n">
        <ns0:v>0</ns0:v>
      </ns0:c>
      <ns0:c r="I6" s="3">
        <ns0:f>C6+D6+E6+F6+G6-H6</ns0:f>
        <ns0:v>3100.0</ns0:v>
      </ns0:c>
    </ns0:row>
    <ns0:row r="7" ht="36" customHeight="1">
      <ns0:c r="A7" s="2" t="inlineStr">
        <ns0:is>
          <ns0:t>A</ns0:t>
        </ns0:is>
      </ns0:c>
      <ns0:c r="B7" s="3" t="n">
        <ns0:v>4</ns0:v>
      </ns0:c>
      <ns0:c r="C7" s="3">
        <ns0:f>'기초'!D4*'입력'!B4/4000*'입력'!B5</ns0:f>
        <ns0:v>1200.0</ns0:v>
      </ns0:c>
      <ns0:c r="D7" s="3">
        <ns0:f>'기초'!E4*'입력'!B4/4000</ns0:f>
        <ns0:v>500.0</ns0:v>
      </ns0:c>
      <ns0:c r="E7" s="3" t="n">
        <ns0:v>600</ns0:v>
      </ns0:c>
      <ns0:c r="F7" s="3" t="n">
        <ns0:v>0</ns0:v>
      </ns0:c>
      <ns0:c r="G7" s="3" t="n">
        <ns0:v>0</ns0:v>
      </ns0:c>
      <ns0:c r="H7" s="3" t="n">
        <ns0:v>0</ns0:v>
      </ns0:c>
      <ns0:c r="I7" s="3">
        <ns0:f>C7+D7+E7+F7+G7-H7</ns0:f>
        <ns0:v>2300.0</ns0:v>
      </ns0:c>
    </ns0:row>
    <ns0:row r="8" ht="36" customHeight="1">
      <ns0:c r="A8" s="2" t="inlineStr">
        <ns0:is>
          <ns0:t>A</ns0:t>
        </ns0:is>
      </ns0:c>
      <ns0:c r="B8" s="3" t="n">
        <ns0:v>5</ns0:v>
      </ns0:c>
      <ns0:c r="C8" s="3">
        <ns0:f>'기초'!D4*'입력'!B4/4000*'입력'!B5</ns0:f>
        <ns0:v>1200.0</ns0:v>
      </ns0:c>
      <ns0:c r="D8" s="3">
        <ns0:f>'기초'!E4*'입력'!B4/4000</ns0:f>
        <ns0:v>500.0</ns0:v>
      </ns0:c>
      <ns0:c r="E8" s="3" t="n">
        <ns0:v>600</ns0:v>
      </ns0:c>
      <ns0:c r="F8" s="3" t="n">
        <ns0:v>0</ns0:v>
      </ns0:c>
      <ns0:c r="G8" s="3">
        <ns0:f>'기초'!H4</ns0:f>
        <ns0:v>300</ns0:v>
      </ns0:c>
      <ns0:c r="H8" s="3">
        <ns0:f>'기초'!I4*'입력'!B6</ns0:f>
        <ns0:v>1000</ns0:v>
      </ns0:c>
      <ns0:c r="I8" s="3">
        <ns0:f>C8+D8+E8+F8+G8-H8</ns0:f>
        <ns0:v>1600.0</ns0:v>
      </ns0:c>
    </ns0:row>
    <ns0:row r="9" ht="36" customHeight="1">
      <ns0:c r="A9" s="2" t="inlineStr">
        <ns0:is>
          <ns0:t>B</ns0:t>
        </ns0:is>
      </ns0:c>
      <ns0:c r="B9" s="3" t="n">
        <ns0:v>1</ns0:v>
      </ns0:c>
      <ns0:c r="C9" s="3">
        <ns0:f>'기초'!D5*'입력'!B4/4000*'입력'!B5</ns0:f>
        <ns0:v>800.0</ns0:v>
      </ns0:c>
      <ns0:c r="D9" s="3">
        <ns0:f>'기초'!E5*'입력'!B4/4000</ns0:f>
        <ns0:v>350.0</ns0:v>
      </ns0:c>
      <ns0:c r="E9" s="3" t="n">
        <ns0:v>0</ns0:v>
      </ns0:c>
      <ns0:c r="F9" s="3" t="n">
        <ns0:v>0</ns0:v>
      </ns0:c>
      <ns0:c r="G9" s="3" t="n">
        <ns0:v>0</ns0:v>
      </ns0:c>
      <ns0:c r="H9" s="3" t="n">
        <ns0:v>0</ns0:v>
      </ns0:c>
      <ns0:c r="I9" s="3">
        <ns0:f>C9+D9+E9+F9+G9-H9</ns0:f>
        <ns0:v>1150.0</ns0:v>
      </ns0:c>
    </ns0:row>
    <ns0:row r="10" ht="36" customHeight="1">
      <ns0:c r="A10" s="2" t="inlineStr">
        <ns0:is>
          <ns0:t>B</ns0:t>
        </ns0:is>
      </ns0:c>
      <ns0:c r="B10" s="3" t="n">
        <ns0:v>2</ns0:v>
      </ns0:c>
      <ns0:c r="C10" s="3">
        <ns0:f>'기초'!D5*'입력'!B4/4000*'입력'!B5</ns0:f>
        <ns0:v>800.0</ns0:v>
      </ns0:c>
      <ns0:c r="D10" s="3">
        <ns0:f>'기초'!E5*'입력'!B4/4000</ns0:f>
        <ns0:v>350.0</ns0:v>
      </ns0:c>
      <ns0:c r="E10" s="3" t="n">
        <ns0:v>0</ns0:v>
      </ns0:c>
      <ns0:c r="F10" s="3" t="n">
        <ns0:v>0</ns0:v>
      </ns0:c>
      <ns0:c r="G10" s="3" t="n">
        <ns0:v>0</ns0:v>
      </ns0:c>
      <ns0:c r="H10" s="3" t="n">
        <ns0:v>0</ns0:v>
      </ns0:c>
      <ns0:c r="I10" s="3">
        <ns0:f>C10+D10+E10+F10+G10-H10</ns0:f>
        <ns0:v>1150.0</ns0:v>
      </ns0:c>
    </ns0:row>
    <ns0:row r="11" ht="36" customHeight="1">
      <ns0:c r="A11" s="2" t="inlineStr">
        <ns0:is>
          <ns0:t>B</ns0:t>
        </ns0:is>
      </ns0:c>
      <ns0:c r="B11" s="3" t="n">
        <ns0:v>3</ns0:v>
      </ns0:c>
      <ns0:c r="C11" s="3">
        <ns0:f>'기초'!D5*'입력'!B4/4000*'입력'!B5</ns0:f>
        <ns0:v>800.0</ns0:v>
      </ns0:c>
      <ns0:c r="D11" s="3">
        <ns0:f>'기초'!E5*'입력'!B4/4000</ns0:f>
        <ns0:v>350.0</ns0:v>
      </ns0:c>
      <ns0:c r="E11" s="3" t="n">
        <ns0:v>400</ns0:v>
      </ns0:c>
      <ns0:c r="F11" s="3" t="n">
        <ns0:v>0</ns0:v>
      </ns0:c>
      <ns0:c r="G11" s="3" t="n">
        <ns0:v>0</ns0:v>
      </ns0:c>
      <ns0:c r="H11" s="3" t="n">
        <ns0:v>0</ns0:v>
      </ns0:c>
      <ns0:c r="I11" s="3">
        <ns0:f>C11+D11+E11+F11+G11-H11</ns0:f>
        <ns0:v>1550.0</ns0:v>
      </ns0:c>
    </ns0:row>
    <ns0:row r="12" ht="36" customHeight="1">
      <ns0:c r="A12" s="2" t="inlineStr">
        <ns0:is>
          <ns0:t>B</ns0:t>
        </ns0:is>
      </ns0:c>
      <ns0:c r="B12" s="3" t="n">
        <ns0:v>4</ns0:v>
      </ns0:c>
      <ns0:c r="C12" s="3">
        <ns0:f>'기초'!D5*'입력'!B4/4000*'입력'!B5</ns0:f>
        <ns0:v>800.0</ns0:v>
      </ns0:c>
      <ns0:c r="D12" s="3">
        <ns0:f>'기초'!E5*'입력'!B4/4000</ns0:f>
        <ns0:v>350.0</ns0:v>
      </ns0:c>
      <ns0:c r="E12" s="3" t="n">
        <ns0:v>400</ns0:v>
      </ns0:c>
      <ns0:c r="F12" s="3" t="n">
        <ns0:v>500</ns0:v>
      </ns0:c>
      <ns0:c r="G12" s="3" t="n">
        <ns0:v>0</ns0:v>
      </ns0:c>
      <ns0:c r="H12" s="3" t="n">
        <ns0:v>0</ns0:v>
      </ns0:c>
      <ns0:c r="I12" s="3">
        <ns0:f>C12+D12+E12+F12+G12-H12</ns0:f>
        <ns0:v>2050.0</ns0:v>
      </ns0:c>
    </ns0:row>
    <ns0:row r="13" ht="36" customHeight="1">
      <ns0:c r="A13" s="2" t="inlineStr">
        <ns0:is>
          <ns0:t>B</ns0:t>
        </ns0:is>
      </ns0:c>
      <ns0:c r="B13" s="3" t="n">
        <ns0:v>5</ns0:v>
      </ns0:c>
      <ns0:c r="C13" s="3">
        <ns0:f>'기초'!D5*'입력'!B4/4000*'입력'!B5</ns0:f>
        <ns0:v>800.0</ns0:v>
      </ns0:c>
      <ns0:c r="D13" s="3">
        <ns0:f>'기초'!E5*'입력'!B4/4000</ns0:f>
        <ns0:v>350.0</ns0:v>
      </ns0:c>
      <ns0:c r="E13" s="3" t="n">
        <ns0:v>400</ns0:v>
      </ns0:c>
      <ns0:c r="F13" s="3" t="n">
        <ns0:v>0</ns0:v>
      </ns0:c>
      <ns0:c r="G13" s="3">
        <ns0:f>'기초'!H5</ns0:f>
        <ns0:v>300</ns0:v>
      </ns0:c>
      <ns0:c r="H13" s="3">
        <ns0:f>'기초'!I5*'입력'!B6</ns0:f>
        <ns0:v>1500</ns0:v>
      </ns0:c>
      <ns0:c r="I13" s="3">
        <ns0:f>C13+D13+E13+F13+G13-H13</ns0:f>
        <ns0:v>350.0</ns0:v>
      </ns0:c>
    </ns0:row>
    <ns0:row r="14" ht="36" customHeight="1">
      <ns0:c r="A14" s="2" t="inlineStr">
        <ns0:is>
          <ns0:t>C</ns0:t>
        </ns0:is>
      </ns0:c>
      <ns0:c r="B14" s="3" t="n">
        <ns0:v>1</ns0:v>
      </ns0:c>
      <ns0:c r="C14" s="3">
        <ns0:f>'기초'!D6*'입력'!B4/4000*'입력'!B5</ns0:f>
        <ns0:v>1000.0</ns0:v>
      </ns0:c>
      <ns0:c r="D14" s="3">
        <ns0:f>'기초'!E6*'입력'!B4/4000</ns0:f>
        <ns0:v>400.0</ns0:v>
      </ns0:c>
      <ns0:c r="E14" s="3" t="n">
        <ns0:v>0</ns0:v>
      </ns0:c>
      <ns0:c r="F14" s="3" t="n">
        <ns0:v>0</ns0:v>
      </ns0:c>
      <ns0:c r="G14" s="3" t="n">
        <ns0:v>0</ns0:v>
      </ns0:c>
      <ns0:c r="H14" s="3" t="n">
        <ns0:v>0</ns0:v>
      </ns0:c>
      <ns0:c r="I14" s="3">
        <ns0:f>C14+D14+E14+F14+G14-H14</ns0:f>
        <ns0:v>1400.0</ns0:v>
      </ns0:c>
    </ns0:row>
    <ns0:row r="15" ht="36" customHeight="1">
      <ns0:c r="A15" s="2" t="inlineStr">
        <ns0:is>
          <ns0:t>C</ns0:t>
        </ns0:is>
      </ns0:c>
      <ns0:c r="B15" s="3" t="n">
        <ns0:v>2</ns0:v>
      </ns0:c>
      <ns0:c r="C15" s="3">
        <ns0:f>'기초'!D6*'입력'!B4/4000*'입력'!B5</ns0:f>
        <ns0:v>1000.0</ns0:v>
      </ns0:c>
      <ns0:c r="D15" s="3">
        <ns0:f>'기초'!E6*'입력'!B4/4000</ns0:f>
        <ns0:v>400.0</ns0:v>
      </ns0:c>
      <ns0:c r="E15" s="3" t="n">
        <ns0:v>500</ns0:v>
      </ns0:c>
      <ns0:c r="F15" s="3" t="n">
        <ns0:v>0</ns0:v>
      </ns0:c>
      <ns0:c r="G15" s="3" t="n">
        <ns0:v>0</ns0:v>
      </ns0:c>
      <ns0:c r="H15" s="3" t="n">
        <ns0:v>0</ns0:v>
      </ns0:c>
      <ns0:c r="I15" s="3">
        <ns0:f>C15+D15+E15+F15+G15-H15</ns0:f>
        <ns0:v>1900.0</ns0:v>
      </ns0:c>
    </ns0:row>
    <ns0:row r="16" ht="36" customHeight="1">
      <ns0:c r="A16" s="2" t="inlineStr">
        <ns0:is>
          <ns0:t>C</ns0:t>
        </ns0:is>
      </ns0:c>
      <ns0:c r="B16" s="3" t="n">
        <ns0:v>3</ns0:v>
      </ns0:c>
      <ns0:c r="C16" s="3">
        <ns0:f>'기초'!D6*'입력'!B4/4000*'입력'!B5</ns0:f>
        <ns0:v>1000.0</ns0:v>
      </ns0:c>
      <ns0:c r="D16" s="3">
        <ns0:f>'기초'!E6*'입력'!B4/4000</ns0:f>
        <ns0:v>400.0</ns0:v>
      </ns0:c>
      <ns0:c r="E16" s="3" t="n">
        <ns0:v>500</ns0:v>
      </ns0:c>
      <ns0:c r="F16" s="3" t="n">
        <ns0:v>600</ns0:v>
      </ns0:c>
      <ns0:c r="G16" s="3" t="n">
        <ns0:v>0</ns0:v>
      </ns0:c>
      <ns0:c r="H16" s="3" t="n">
        <ns0:v>0</ns0:v>
      </ns0:c>
      <ns0:c r="I16" s="3">
        <ns0:f>C16+D16+E16+F16+G16-H16</ns0:f>
        <ns0:v>2500.0</ns0:v>
      </ns0:c>
    </ns0:row>
    <ns0:row r="17" ht="36" customHeight="1">
      <ns0:c r="A17" s="2" t="inlineStr">
        <ns0:is>
          <ns0:t>C</ns0:t>
        </ns0:is>
      </ns0:c>
      <ns0:c r="B17" s="3" t="n">
        <ns0:v>4</ns0:v>
      </ns0:c>
      <ns0:c r="C17" s="3">
        <ns0:f>'기초'!D6*'입력'!B4/4000*'입력'!B5</ns0:f>
        <ns0:v>1000.0</ns0:v>
      </ns0:c>
      <ns0:c r="D17" s="3">
        <ns0:f>'기초'!E6*'입력'!B4/4000</ns0:f>
        <ns0:v>400.0</ns0:v>
      </ns0:c>
      <ns0:c r="E17" s="3" t="n">
        <ns0:v>500</ns0:v>
      </ns0:c>
      <ns0:c r="F17" s="3" t="n">
        <ns0:v>0</ns0:v>
      </ns0:c>
      <ns0:c r="G17" s="3" t="n">
        <ns0:v>0</ns0:v>
      </ns0:c>
      <ns0:c r="H17" s="3" t="n">
        <ns0:v>0</ns0:v>
      </ns0:c>
      <ns0:c r="I17" s="3">
        <ns0:f>C17+D17+E17+F17+G17-H17</ns0:f>
        <ns0:v>1900.0</ns0:v>
      </ns0:c>
    </ns0:row>
    <ns0:row r="18" ht="36" customHeight="1">
      <ns0:c r="A18" s="2" t="inlineStr">
        <ns0:is>
          <ns0:t>C</ns0:t>
        </ns0:is>
      </ns0:c>
      <ns0:c r="B18" s="3" t="n">
        <ns0:v>5</ns0:v>
      </ns0:c>
      <ns0:c r="C18" s="3">
        <ns0:f>'기초'!D6*'입력'!B4/4000*'입력'!B5</ns0:f>
        <ns0:v>1000.0</ns0:v>
      </ns0:c>
      <ns0:c r="D18" s="3">
        <ns0:f>'기초'!E6*'입력'!B4/4000</ns0:f>
        <ns0:v>400.0</ns0:v>
      </ns0:c>
      <ns0:c r="E18" s="3" t="n">
        <ns0:v>500</ns0:v>
      </ns0:c>
      <ns0:c r="F18" s="3" t="n">
        <ns0:v>0</ns0:v>
      </ns0:c>
      <ns0:c r="G18" s="3">
        <ns0:f>'기초'!H6</ns0:f>
        <ns0:v>300</ns0:v>
      </ns0:c>
      <ns0:c r="H18" s="3">
        <ns0:f>'기초'!I6*'입력'!B6</ns0:f>
        <ns0:v>1200</ns0:v>
      </ns0:c>
      <ns0:c r="I18" s="3">
        <ns0:f>C18+D18+E18+F18+G18-H18</ns0:f>
        <ns0:v>1000.0</ns0:v>
      </ns0:c>
    </ns0:row>
  </ns0:sheetData>
  <ns0:autoFilter ref="A3:I18"/>
  <ns0:mergeCells count="2">
    <ns0:mergeCell ref="A1:I1"/>
    <ns0:mergeCell ref="A2:I2"/>
  </ns0:mergeCells>
  <ns0:pageMargins left="0.75" right="0.75" top="1" bottom="1" header="0.5" footer="0.5"/>
  <ns0:pageSetup orientation="landscape" paperSize="8" fitToHeight="0" fitToWidth="1"/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K6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0" customWidth="1" min="1" max="1"/>
    <ns0:col width="23" customWidth="1" min="2" max="2"/>
    <ns0:col width="23" customWidth="1" min="3" max="3"/>
    <ns0:col width="23" customWidth="1" min="4" max="4"/>
    <ns0:col width="23" customWidth="1" min="5" max="5"/>
    <ns0:col width="23" customWidth="1" min="6" max="6"/>
    <ns0:col width="23" customWidth="1" min="7" max="7"/>
    <ns0:col width="23" customWidth="1" min="8" max="8"/>
    <ns0:col width="23" customWidth="1" min="9" max="9"/>
    <ns0:col width="23" customWidth="1" min="10" max="10"/>
    <ns0:col width="23" customWidth="1" min="11" max="11"/>
  </ns0:cols>
  <ns0:sheetData>
    <ns0:row r="1" ht="36" customHeight="1">
      <ns0:c r="A1" s="1" t="inlineStr">
        <ns0:is>
          <ns0:t>교육 영상 시연용 가상 자료</ns0:t>
        </ns0:is>
      </ns0:c>
    </ns0:row>
    <ns0:row r="2" ht="36" customHeight="1">
      <ns0:c r="A2" s="2" t="inlineStr">
        <ns0:is>
          <ns0:t>대현테크(가명) 평택 2공장 · 단위: 만 원 · 1대 · 예시</ns0:t>
        </ns0:is>
      </ns0:c>
    </ns0:row>
    <ns0:row r="3" ht="36" customHeight="1">
      <ns0:c r="A3" s="1" t="inlineStr">
        <ns0:is>
          <ns0:t>안</ns0:t>
        </ns0:is>
      </ns0:c>
      <ns0:c r="B3" s="1" t="inlineStr">
        <ns0:is>
          <ns0:t>장비값</ns0:t>
        </ns0:is>
      </ns0:c>
      <ns0:c r="C3" s="1" t="inlineStr">
        <ns0:is>
          <ns0:t>운송설치</ns0:t>
        </ns0:is>
      </ns0:c>
      <ns0:c r="D3" s="1" t="inlineStr">
        <ns0:is>
          <ns0:t>전력비 5년</ns0:t>
        </ns0:is>
      </ns0:c>
      <ns0:c r="E3" s="1" t="inlineStr">
        <ns0:is>
          <ns0:t>소모품 5년</ns0:t>
        </ns0:is>
      </ns0:c>
      <ns0:c r="F3" s="1" t="inlineStr">
        <ns0:is>
          <ns0:t>정기정비 5년</ns0:t>
        </ns0:is>
      </ns0:c>
      <ns0:c r="G3" s="1" t="inlineStr">
        <ns0:is>
          <ns0:t>큰 부품 5년</ns0:t>
        </ns0:is>
      </ns0:c>
      <ns0:c r="H3" s="1" t="inlineStr">
        <ns0:is>
          <ns0:t>처리비</ns0:t>
        </ns0:is>
      </ns0:c>
      <ns0:c r="I3" s="1" t="inlineStr">
        <ns0:is>
          <ns0:t>매각대금(빼기)</ns0:t>
        </ns0:is>
      </ns0:c>
      <ns0:c r="J3" s="1" t="inlineStr">
        <ns0:is>
          <ns0:t>총비용</ns0:t>
        </ns0:is>
      </ns0:c>
      <ns0:c r="K3" s="1" t="inlineStr">
        <ns0:is>
          <ns0:t>비고</ns0:t>
        </ns0:is>
      </ns0:c>
    </ns0:row>
    <ns0:row r="4" ht="36" customHeight="1">
      <ns0:c r="A4" s="2" t="inlineStr">
        <ns0:is>
          <ns0:t>A</ns0:t>
        </ns0:is>
      </ns0:c>
      <ns0:c r="B4" s="3">
        <ns0:f>'기초'!B4</ns0:f>
        <ns0:v>8000</ns0:v>
      </ns0:c>
      <ns0:c r="C4" s="3">
        <ns0:f>'기초'!C4</ns0:f>
        <ns0:v>500</ns0:v>
      </ns0:c>
      <ns0:c r="D4" s="3">
        <ns0:f>'기초'!D4*5*'입력'!B4/4000*'입력'!B5</ns0:f>
        <ns0:v>6000.0</ns0:v>
      </ns0:c>
      <ns0:c r="E4" s="3">
        <ns0:f>'기초'!E4*5*'입력'!B4/4000</ns0:f>
        <ns0:v>2500.0</ns0:v>
      </ns0:c>
      <ns0:c r="F4" s="3">
        <ns0:f>'기초'!F4</ns0:f>
        <ns0:v>2400</ns0:v>
      </ns0:c>
      <ns0:c r="G4" s="3">
        <ns0:f>'기초'!G4</ns0:f>
        <ns0:v>800</ns0:v>
      </ns0:c>
      <ns0:c r="H4" s="3">
        <ns0:f>'기초'!H4</ns0:f>
        <ns0:v>300</ns0:v>
      </ns0:c>
      <ns0:c r="I4" s="3">
        <ns0:f>'기초'!I4*'입력'!B6</ns0:f>
        <ns0:v>1000</ns0:v>
      </ns0:c>
      <ns0:c r="J4" s="3">
        <ns0:f>B4+C4+D4+E4+F4+G4+H4-I4</ns0:f>
        <ns0:v>19500.0</ns0:v>
      </ns0:c>
      <ns0:c r="K4" s="2" t="inlineStr">
        <ns0:is>
          <ns0:t>B 출장비 미포함・전 안 중단 손실 미산정</ns0:t>
        </ns0:is>
      </ns0:c>
    </ns0:row>
    <ns0:row r="5" ht="36" customHeight="1">
      <ns0:c r="A5" s="2" t="inlineStr">
        <ns0:is>
          <ns0:t>B</ns0:t>
        </ns0:is>
      </ns0:c>
      <ns0:c r="B5" s="3">
        <ns0:f>'기초'!B5</ns0:f>
        <ns0:v>10000</ns0:v>
      </ns0:c>
      <ns0:c r="C5" s="3">
        <ns0:f>'기초'!C5</ns0:f>
        <ns0:v>500</ns0:v>
      </ns0:c>
      <ns0:c r="D5" s="3">
        <ns0:f>'기초'!D5*5*'입력'!B4/4000*'입력'!B5</ns0:f>
        <ns0:v>4000.0</ns0:v>
      </ns0:c>
      <ns0:c r="E5" s="3">
        <ns0:f>'기초'!E5*5*'입력'!B4/4000</ns0:f>
        <ns0:v>1750.0</ns0:v>
      </ns0:c>
      <ns0:c r="F5" s="3">
        <ns0:f>'기초'!F5</ns0:f>
        <ns0:v>1200</ns0:v>
      </ns0:c>
      <ns0:c r="G5" s="3">
        <ns0:f>'기초'!G5</ns0:f>
        <ns0:v>500</ns0:v>
      </ns0:c>
      <ns0:c r="H5" s="3">
        <ns0:f>'기초'!H5</ns0:f>
        <ns0:v>300</ns0:v>
      </ns0:c>
      <ns0:c r="I5" s="3">
        <ns0:f>'기초'!I5*'입력'!B6</ns0:f>
        <ns0:v>1500</ns0:v>
      </ns0:c>
      <ns0:c r="J5" s="3">
        <ns0:f>B5+C5+D5+E5+F5+G5+H5-I5</ns0:f>
        <ns0:v>16750.0</ns0:v>
      </ns0:c>
      <ns0:c r="K5" s="2" t="inlineStr">
        <ns0:is>
          <ns0:t>B 출장비 미포함・전 안 중단 손실 미산정</ns0:t>
        </ns0:is>
      </ns0:c>
    </ns0:row>
    <ns0:row r="6" ht="36" customHeight="1">
      <ns0:c r="A6" s="2" t="inlineStr">
        <ns0:is>
          <ns0:t>C</ns0:t>
        </ns0:is>
      </ns0:c>
      <ns0:c r="B6" s="3">
        <ns0:f>'기초'!B6</ns0:f>
        <ns0:v>9000</ns0:v>
      </ns0:c>
      <ns0:c r="C6" s="3">
        <ns0:f>'기초'!C6</ns0:f>
        <ns0:v>700</ns0:v>
      </ns0:c>
      <ns0:c r="D6" s="3">
        <ns0:f>'기초'!D6*5*'입력'!B4/4000*'입력'!B5</ns0:f>
        <ns0:v>5000.0</ns0:v>
      </ns0:c>
      <ns0:c r="E6" s="3">
        <ns0:f>'기초'!E6*5*'입력'!B4/4000</ns0:f>
        <ns0:v>2000.0</ns0:v>
      </ns0:c>
      <ns0:c r="F6" s="3">
        <ns0:f>'기초'!F6</ns0:f>
        <ns0:v>2000</ns0:v>
      </ns0:c>
      <ns0:c r="G6" s="3">
        <ns0:f>'기초'!G6</ns0:f>
        <ns0:v>600</ns0:v>
      </ns0:c>
      <ns0:c r="H6" s="3">
        <ns0:f>'기초'!H6</ns0:f>
        <ns0:v>300</ns0:v>
      </ns0:c>
      <ns0:c r="I6" s="3">
        <ns0:f>'기초'!I6*'입력'!B6</ns0:f>
        <ns0:v>1200</ns0:v>
      </ns0:c>
      <ns0:c r="J6" s="3">
        <ns0:f>B6+C6+D6+E6+F6+G6+H6-I6</ns0:f>
        <ns0:v>18400.0</ns0:v>
      </ns0:c>
      <ns0:c r="K6" s="2" t="inlineStr">
        <ns0:is>
          <ns0:t>B 출장비 미포함・전 안 중단 손실 미산정</ns0:t>
        </ns0:is>
      </ns0:c>
    </ns0:row>
  </ns0:sheetData>
  <ns0:autoFilter ref="A3:K6"/>
  <ns0:mergeCells count="2">
    <ns0:mergeCell ref="A2:K2"/>
    <ns0:mergeCell ref="A1:K1"/>
  </ns0:mergeCells>
  <ns0:pageMargins left="0.75" right="0.75" top="1" bottom="1" header="0.5" footer="0.5"/>
  <ns0:pageSetup orientation="landscape" paperSize="8" fitToHeight="0" fitToWidth="1"/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7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0" customWidth="1" min="1" max="1"/>
    <ns0:col width="23" customWidth="1" min="2" max="2"/>
    <ns0:col width="23" customWidth="1" min="3" max="3"/>
    <ns0:col width="23" customWidth="1" min="4" max="4"/>
    <ns0:col width="23" customWidth="1" min="5" max="5"/>
    <ns0:col width="23" customWidth="1" min="6" max="6"/>
  </ns0:cols>
  <ns0:sheetData>
    <ns0:row r="1" ht="36" customHeight="1">
      <ns0:c r="A1" s="1" t="inlineStr">
        <ns0:is>
          <ns0:t>교육 영상 시연용 가상 자료</ns0:t>
        </ns0:is>
      </ns0:c>
    </ns0:row>
    <ns0:row r="2" ht="36" customHeight="1">
      <ns0:c r="A2" s="2" t="inlineStr">
        <ns0:is>
          <ns0:t>대현테크(가명) 평택 2공장 · 단위: 만 원 · 1대 · 예시</ns0:t>
        </ns0:is>
      </ns0:c>
    </ns0:row>
    <ns0:row r="3" ht="36" customHeight="1">
      <ns0:c r="A3" s="1" t="inlineStr">
        <ns0:is>
          <ns0:t>조건(각각 따로 변경)</ns0:t>
        </ns0:is>
      </ns0:c>
      <ns0:c r="B3" s="1" t="inlineStr">
        <ns0:is>
          <ns0:t>A</ns0:t>
        </ns0:is>
      </ns0:c>
      <ns0:c r="C3" s="1" t="inlineStr">
        <ns0:is>
          <ns0:t>B</ns0:t>
        </ns0:is>
      </ns0:c>
      <ns0:c r="D3" s="1" t="inlineStr">
        <ns0:is>
          <ns0:t>C</ns0:t>
        </ns0:is>
      </ns0:c>
      <ns0:c r="E3" s="1" t="inlineStr">
        <ns0:is>
          <ns0:t>A-B 차이</ns0:t>
        </ns0:is>
      </ns0:c>
      <ns0:c r="F3" s="1" t="inlineStr">
        <ns0:is>
          <ns0:t>판단</ns0:t>
        </ns0:is>
      </ns0:c>
    </ns0:row>
    <ns0:row r="4" ht="36" customHeight="1">
      <ns0:c r="A4" s="2" t="inlineStr">
        <ns0:is>
          <ns0:t>기준</ns0:t>
        </ns0:is>
      </ns0:c>
      <ns0:c r="B4" s="3">
        <ns0:f>'기초'!B4+'기초'!C4+'기초'!D4*5*4000/4000*1+'기초'!E4*5*4000/4000+'기초'!F4+'기초'!G4+'기초'!H4-'기초'!I4*1</ns0:f>
        <ns0:v>19500.0</ns0:v>
      </ns0:c>
      <ns0:c r="C4" s="3">
        <ns0:f>'기초'!B5+'기초'!C5+'기초'!D5*5*4000/4000*1+'기초'!E5*5*4000/4000+'기초'!F5+'기초'!G5+'기초'!H5-'기초'!I5*1</ns0:f>
        <ns0:v>16750.0</ns0:v>
      </ns0:c>
      <ns0:c r="D4" s="3">
        <ns0:f>'기초'!B6+'기초'!C6+'기초'!D6*5*4000/4000*1+'기초'!E6*5*4000/4000+'기초'!F6+'기초'!G6+'기초'!H6-'기초'!I6*1</ns0:f>
        <ns0:v>18400.0</ns0:v>
      </ns0:c>
      <ns0:c r="E4" s="3">
        <ns0:f>B4-C4</ns0:f>
        <ns0:v>2750.0</ns0:v>
      </ns0:c>
      <ns0:c r="F4" s="2" t="inlineStr">
        <ns0:is>
          <ns0:t>B가 낮음, 미확인 비용 확인 전 조건부</ns0:t>
        </ns0:is>
      </ns0:c>
    </ns0:row>
    <ns0:row r="5" ht="36" customHeight="1">
      <ns0:c r="A5" s="2" t="inlineStr">
        <ns0:is>
          <ns0:t>전력비만 20% 증가</ns0:t>
        </ns0:is>
      </ns0:c>
      <ns0:c r="B5" s="3">
        <ns0:f>'기초'!B4+'기초'!C4+'기초'!D4*5*4000/4000*1.2+'기초'!E4*5*4000/4000+'기초'!F4+'기초'!G4+'기초'!H4-'기초'!I4*1</ns0:f>
        <ns0:v>20700.0</ns0:v>
      </ns0:c>
      <ns0:c r="C5" s="3">
        <ns0:f>'기초'!B5+'기초'!C5+'기초'!D5*5*4000/4000*1.2+'기초'!E5*5*4000/4000+'기초'!F5+'기초'!G5+'기초'!H5-'기초'!I5*1</ns0:f>
        <ns0:v>17550.0</ns0:v>
      </ns0:c>
      <ns0:c r="D5" s="3">
        <ns0:f>'기초'!B6+'기초'!C6+'기초'!D6*5*4000/4000*1.2+'기초'!E6*5*4000/4000+'기초'!F6+'기초'!G6+'기초'!H6-'기초'!I6*1</ns0:f>
        <ns0:v>19400.0</ns0:v>
      </ns0:c>
      <ns0:c r="E5" s="3">
        <ns0:f>B5-C5</ns0:f>
        <ns0:v>3150.0</ns0:v>
      </ns0:c>
      <ns0:c r="F5" s="2" t="inlineStr">
        <ns0:is>
          <ns0:t>B가 낮음, 미확인 비용 확인 전 조건부</ns0:t>
        </ns0:is>
      </ns0:c>
    </ns0:row>
    <ns0:row r="6" ht="36" customHeight="1">
      <ns0:c r="A6" s="2" t="inlineStr">
        <ns0:is>
          <ns0:t>연 사용시간만 2,000</ns0:t>
        </ns0:is>
      </ns0:c>
      <ns0:c r="B6" s="3">
        <ns0:f>'기초'!B4+'기초'!C4+'기초'!D4*5*2000/4000*1+'기초'!E4*5*2000/4000+'기초'!F4+'기초'!G4+'기초'!H4-'기초'!I4*1</ns0:f>
        <ns0:v>15250.0</ns0:v>
      </ns0:c>
      <ns0:c r="C6" s="3">
        <ns0:f>'기초'!B5+'기초'!C5+'기초'!D5*5*2000/4000*1+'기초'!E5*5*2000/4000+'기초'!F5+'기초'!G5+'기초'!H5-'기초'!I5*1</ns0:f>
        <ns0:v>13875.0</ns0:v>
      </ns0:c>
      <ns0:c r="D6" s="3">
        <ns0:f>'기초'!B6+'기초'!C6+'기초'!D6*5*2000/4000*1+'기초'!E6*5*2000/4000+'기초'!F6+'기초'!G6+'기초'!H6-'기초'!I6*1</ns0:f>
        <ns0:v>14900.0</ns0:v>
      </ns0:c>
      <ns0:c r="E6" s="3">
        <ns0:f>B6-C6</ns0:f>
        <ns0:v>1375.0</ns0:v>
      </ns0:c>
      <ns0:c r="F6" s="2" t="inlineStr">
        <ns0:is>
          <ns0:t>B가 낮음, 미확인 비용 확인 전 조건부</ns0:t>
        </ns0:is>
      </ns0:c>
    </ns0:row>
    <ns0:row r="7" ht="36" customHeight="1">
      <ns0:c r="A7" s="2" t="inlineStr">
        <ns0:is>
          <ns0:t>매각대금만 0</ns0:t>
        </ns0:is>
      </ns0:c>
      <ns0:c r="B7" s="3">
        <ns0:f>'기초'!B4+'기초'!C4+'기초'!D4*5*4000/4000*1+'기초'!E4*5*4000/4000+'기초'!F4+'기초'!G4+'기초'!H4-'기초'!I4*0</ns0:f>
        <ns0:v>20500.0</ns0:v>
      </ns0:c>
      <ns0:c r="C7" s="3">
        <ns0:f>'기초'!B5+'기초'!C5+'기초'!D5*5*4000/4000*1+'기초'!E5*5*4000/4000+'기초'!F5+'기초'!G5+'기초'!H5-'기초'!I5*0</ns0:f>
        <ns0:v>18250.0</ns0:v>
      </ns0:c>
      <ns0:c r="D7" s="3">
        <ns0:f>'기초'!B6+'기초'!C6+'기초'!D6*5*4000/4000*1+'기초'!E6*5*4000/4000+'기초'!F6+'기초'!G6+'기초'!H6-'기초'!I6*0</ns0:f>
        <ns0:v>19600.0</ns0:v>
      </ns0:c>
      <ns0:c r="E7" s="3">
        <ns0:f>B7-C7</ns0:f>
        <ns0:v>2250.0</ns0:v>
      </ns0:c>
      <ns0:c r="F7" s="2" t="inlineStr">
        <ns0:is>
          <ns0:t>B가 낮음, 미확인 비용 확인 전 조건부</ns0:t>
        </ns0:is>
      </ns0:c>
    </ns0:row>
  </ns0:sheetData>
  <ns0:autoFilter ref="A3:F7"/>
  <ns0:mergeCells count="2">
    <ns0:mergeCell ref="A2:F2"/>
    <ns0:mergeCell ref="A1:F1"/>
  </ns0:mergeCells>
  <ns0:pageMargins left="0.75" right="0.75" top="1" bottom="1" header="0.5" footer="0.5"/>
  <ns0:pageSetup orientation="landscape" paperSize="8" fitToHeight="0" fitToWidth="1"/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30" customWidth="1" min="1" max="1"/>
    <ns0:col width="23" customWidth="1" min="2" max="2"/>
    <ns0:col width="23" customWidth="1" min="3" max="3"/>
    <ns0:col width="23" customWidth="1" min="4" max="4"/>
    <ns0:col width="23" customWidth="1" min="5" max="5"/>
  </ns0:cols>
  <ns0:sheetData>
    <ns0:row r="1" ht="36" customHeight="1">
      <ns0:c r="A1" s="1" t="inlineStr">
        <ns0:is>
          <ns0:t>교육 영상 시연용 가상 자료</ns0:t>
        </ns0:is>
      </ns0:c>
    </ns0:row>
    <ns0:row r="2" ht="36" customHeight="1">
      <ns0:c r="A2" s="2" t="inlineStr">
        <ns0:is>
          <ns0:t>대현테크(가명) 평택 2공장 · 단위: 만 원 · 1대 · 예시</ns0:t>
        </ns0:is>
      </ns0:c>
    </ns0:row>
    <ns0:row r="3" ht="36" customHeight="1">
      <ns0:c r="A3" s="1" t="inlineStr">
        <ns0:is>
          <ns0:t>시점</ns0:t>
        </ns0:is>
      </ns0:c>
      <ns0:c r="B3" s="1" t="inlineStr">
        <ns0:is>
          <ns0:t>A</ns0:t>
        </ns0:is>
      </ns0:c>
      <ns0:c r="C3" s="1" t="inlineStr">
        <ns0:is>
          <ns0:t>B</ns0:t>
        </ns0:is>
      </ns0:c>
      <ns0:c r="D3" s="1" t="inlineStr">
        <ns0:is>
          <ns0:t>C</ns0:t>
        </ns0:is>
      </ns0:c>
      <ns0:c r="E3" s="1" t="inlineStr">
        <ns0:is>
          <ns0:t>비고</ns0:t>
        </ns0:is>
      </ns0:c>
    </ns0:row>
    <ns0:row r="4" ht="36" customHeight="1">
      <ns0:c r="A4" s="2" t="inlineStr">
        <ns0:is>
          <ns0:t>도입 시점</ns0:t>
        </ns0:is>
      </ns0:c>
      <ns0:c r="B4" s="3">
        <ns0:f>'기초'!B4+'기초'!C4</ns0:f>
        <ns0:v>8500</ns0:v>
      </ns0:c>
      <ns0:c r="C4" s="3">
        <ns0:f>'기초'!B5+'기초'!C5</ns0:f>
        <ns0:v>10500</ns0:v>
      </ns0:c>
      <ns0:c r="D4" s="3">
        <ns0:f>'기초'!B6+'기초'!C6</ns0:f>
        <ns0:v>9700</ns0:v>
      </ns0:c>
      <ns0:c r="E4" s="2" t="inlineStr">
        <ns0:is>
          <ns0:t>5년차에 처리비·매각대금 포함</ns0:t>
        </ns0:is>
      </ns0:c>
    </ns0:row>
    <ns0:row r="5" ht="36" customHeight="1">
      <ns0:c r="A5" s="2" t="inlineStr">
        <ns0:is>
          <ns0:t>1년차 말</ns0:t>
        </ns0:is>
      </ns0:c>
      <ns0:c r="B5" s="3">
        <ns0:f>'기초'!B4+'기초'!C4+'연도별'!I4</ns0:f>
        <ns0:v>10200.0</ns0:v>
      </ns0:c>
      <ns0:c r="C5" s="3">
        <ns0:f>'기초'!B5+'기초'!C5+'연도별'!I9</ns0:f>
        <ns0:v>11650.0</ns0:v>
      </ns0:c>
      <ns0:c r="D5" s="3">
        <ns0:f>'기초'!B6+'기초'!C6+'연도별'!I14</ns0:f>
        <ns0:v>11100.0</ns0:v>
      </ns0:c>
      <ns0:c r="E5" s="2" t="inlineStr">
        <ns0:is>
          <ns0:t>5년차에 처리비·매각대금 포함</ns0:t>
        </ns0:is>
      </ns0:c>
    </ns0:row>
    <ns0:row r="6" ht="36" customHeight="1">
      <ns0:c r="A6" s="2" t="inlineStr">
        <ns0:is>
          <ns0:t>2년차 말</ns0:t>
        </ns0:is>
      </ns0:c>
      <ns0:c r="B6" s="3">
        <ns0:f>'기초'!B4+'기초'!C4+'연도별'!I4+'연도별'!I5</ns0:f>
        <ns0:v>12500.0</ns0:v>
      </ns0:c>
      <ns0:c r="C6" s="3">
        <ns0:f>'기초'!B5+'기초'!C5+'연도별'!I9+'연도별'!I10</ns0:f>
        <ns0:v>12800.0</ns0:v>
      </ns0:c>
      <ns0:c r="D6" s="3">
        <ns0:f>'기초'!B6+'기초'!C6+'연도별'!I14+'연도별'!I15</ns0:f>
        <ns0:v>13000.0</ns0:v>
      </ns0:c>
      <ns0:c r="E6" s="2" t="inlineStr">
        <ns0:is>
          <ns0:t>5년차에 처리비·매각대금 포함</ns0:t>
        </ns0:is>
      </ns0:c>
    </ns0:row>
    <ns0:row r="7" ht="36" customHeight="1">
      <ns0:c r="A7" s="2" t="inlineStr">
        <ns0:is>
          <ns0:t>3년차 말</ns0:t>
        </ns0:is>
      </ns0:c>
      <ns0:c r="B7" s="3">
        <ns0:f>'기초'!B4+'기초'!C4+'연도별'!I4+'연도별'!I5+'연도별'!I6</ns0:f>
        <ns0:v>15600.0</ns0:v>
      </ns0:c>
      <ns0:c r="C7" s="3">
        <ns0:f>'기초'!B5+'기초'!C5+'연도별'!I9+'연도별'!I10+'연도별'!I11</ns0:f>
        <ns0:v>14350.0</ns0:v>
      </ns0:c>
      <ns0:c r="D7" s="3">
        <ns0:f>'기초'!B6+'기초'!C6+'연도별'!I14+'연도별'!I15+'연도별'!I16</ns0:f>
        <ns0:v>15500.0</ns0:v>
      </ns0:c>
      <ns0:c r="E7" s="2" t="inlineStr">
        <ns0:is>
          <ns0:t>5년차에 처리비·매각대금 포함</ns0:t>
        </ns0:is>
      </ns0:c>
    </ns0:row>
    <ns0:row r="8" ht="36" customHeight="1">
      <ns0:c r="A8" s="2" t="inlineStr">
        <ns0:is>
          <ns0:t>4년차 말</ns0:t>
        </ns0:is>
      </ns0:c>
      <ns0:c r="B8" s="3">
        <ns0:f>'기초'!B4+'기초'!C4+'연도별'!I4+'연도별'!I5+'연도별'!I6+'연도별'!I7</ns0:f>
        <ns0:v>17900.0</ns0:v>
      </ns0:c>
      <ns0:c r="C8" s="3">
        <ns0:f>'기초'!B5+'기초'!C5+'연도별'!I9+'연도별'!I10+'연도별'!I11+'연도별'!I12</ns0:f>
        <ns0:v>16400.0</ns0:v>
      </ns0:c>
      <ns0:c r="D8" s="3">
        <ns0:f>'기초'!B6+'기초'!C6+'연도별'!I14+'연도별'!I15+'연도별'!I16+'연도별'!I17</ns0:f>
        <ns0:v>17400.0</ns0:v>
      </ns0:c>
      <ns0:c r="E8" s="2" t="inlineStr">
        <ns0:is>
          <ns0:t>5년차에 처리비·매각대금 포함</ns0:t>
        </ns0:is>
      </ns0:c>
    </ns0:row>
    <ns0:row r="9" ht="36" customHeight="1">
      <ns0:c r="A9" s="2" t="inlineStr">
        <ns0:is>
          <ns0:t>5년차 말</ns0:t>
        </ns0:is>
      </ns0:c>
      <ns0:c r="B9" s="3">
        <ns0:f>'기초'!B4+'기초'!C4+'연도별'!I4+'연도별'!I5+'연도별'!I6+'연도별'!I7+'연도별'!I8</ns0:f>
        <ns0:v>19500.0</ns0:v>
      </ns0:c>
      <ns0:c r="C9" s="3">
        <ns0:f>'기초'!B5+'기초'!C5+'연도별'!I9+'연도별'!I10+'연도별'!I11+'연도별'!I12+'연도별'!I13</ns0:f>
        <ns0:v>16750.0</ns0:v>
      </ns0:c>
      <ns0:c r="D9" s="3">
        <ns0:f>'기초'!B6+'기초'!C6+'연도별'!I14+'연도별'!I15+'연도별'!I16+'연도별'!I17+'연도별'!I18</ns0:f>
        <ns0:v>18400.0</ns0:v>
      </ns0:c>
      <ns0:c r="E9" s="2" t="inlineStr">
        <ns0:is>
          <ns0:t>5년차에 처리비·매각대금 포함</ns0:t>
        </ns0:is>
      </ns0:c>
    </ns0:row>
  </ns0:sheetData>
  <ns0:autoFilter ref="A3:E9"/>
  <ns0:mergeCells count="2">
    <ns0:mergeCell ref="A2:E2"/>
    <ns0:mergeCell ref="A1:E1"/>
  </ns0:mergeCells>
  <ns0:pageMargins left="0.75" right="0.75" top="1" bottom="1" header="0.5" footer="0.5"/>
  <ns0:pageSetup orientation="landscape" paperSize="8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2026-11-03T00:58:10Z</dcterms:created>
  <dcterms:modified xmlns:dcterms="http://purl.org/dc/terms/" xmlns:xsi="http://www.w3.org/2001/XMLSchema-instance" xsi:type="dcterms:W3CDTF">2026-11-03T00:58:10Z</dcterms:modified>
</cp:coreProperties>
</file>