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력" sheetId="1" state="visible" r:id="rId1"/>
    <sheet xmlns:r="http://schemas.openxmlformats.org/officeDocument/2006/relationships" name="월손익" sheetId="2" state="visible" r:id="rId2"/>
    <sheet xmlns:r="http://schemas.openxmlformats.org/officeDocument/2006/relationships" name="분기점" sheetId="3" state="visible" r:id="rId3"/>
    <sheet xmlns:r="http://schemas.openxmlformats.org/officeDocument/2006/relationships" name="첫3개월" sheetId="4" state="visible" r:id="rId4"/>
    <sheet xmlns:r="http://schemas.openxmlformats.org/officeDocument/2006/relationships" name="검수" sheetId="5" state="visible" r:id="rId5"/>
  </sheets>
  <definedNames>
    <definedName name="_xlnm._FilterDatabase" localSheetId="0" hidden="1">'입력'!$A$4:$E$26</definedName>
    <definedName name="_xlnm.Print_Titles" localSheetId="0">'입력'!$1:$4</definedName>
    <definedName name="_xlnm.Print_Area" localSheetId="0">'입력'!$A$1:$E$26</definedName>
    <definedName name="_xlnm._FilterDatabase" localSheetId="1" hidden="1">'월손익'!$A$4:$F$19</definedName>
    <definedName name="_xlnm.Print_Titles" localSheetId="1">'월손익'!$1:$4</definedName>
    <definedName name="_xlnm.Print_Area" localSheetId="1">'월손익'!$A$1:$S$24</definedName>
    <definedName name="_xlnm._FilterDatabase" localSheetId="2" hidden="1">'분기점'!$A$4:$F$6</definedName>
    <definedName name="_xlnm.Print_Titles" localSheetId="2">'분기점'!$1:$4</definedName>
    <definedName name="_xlnm.Print_Area" localSheetId="2">'분기점'!$A$1:$F$8</definedName>
    <definedName name="_xlnm._FilterDatabase" localSheetId="3" hidden="1">'첫3개월'!$A$4:$G$8</definedName>
    <definedName name="_xlnm.Print_Titles" localSheetId="3">'첫3개월'!$1:$4</definedName>
    <definedName name="_xlnm.Print_Area" localSheetId="3">'첫3개월'!$A$1:$G$9</definedName>
    <definedName name="_xlnm._FilterDatabase" localSheetId="4" hidden="1">'검수'!$A$4:$D$10</definedName>
    <definedName name="_xlnm.Print_Titles" localSheetId="4">'검수'!$1:$4</definedName>
    <definedName name="_xlnm.Print_Area" localSheetId="4">'검수'!$A$1:$D$10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5">
    <fill>
      <patternFill/>
    </fill>
    <fill>
      <patternFill patternType="gray125"/>
    </fill>
    <fill>
      <patternFill patternType="solid">
        <fgColor rgb="00C9B8FF"/>
      </patternFill>
    </fill>
    <fill>
      <patternFill patternType="solid">
        <fgColor rgb="00FFF2CC"/>
      </patternFill>
    </fill>
    <fill>
      <patternFill patternType="solid">
        <fgColor rgb="00EDE7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고객 수와 월 매출·월 총비용 (예시)</a:t>
            </a:r>
          </a:p>
        </rich>
      </tx>
    </title>
    <plotArea>
      <lineChart>
        <grouping val="standard"/>
        <ser>
          <idx val="0"/>
          <order val="0"/>
          <tx>
            <strRef>
              <f>'월손익'!B4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'월손익'!$A$5:$A$19</f>
            </numRef>
          </cat>
          <val>
            <numRef>
              <f>'월손익'!$B$5:$B$19</f>
            </numRef>
          </val>
        </ser>
        <ser>
          <idx val="1"/>
          <order val="1"/>
          <tx>
            <strRef>
              <f>'월손익'!E4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'월손익'!$A$5:$A$19</f>
            </numRef>
          </cat>
          <val>
            <numRef>
              <f>'월손익'!$E$5:$E$19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고객사 수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만 원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26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8" customWidth="1" min="1" max="1"/>
    <ns0:col width="24" customWidth="1" min="2" max="2"/>
    <ns0:col width="30" customWidth="1" min="3" max="3"/>
    <ns0:col width="18" customWidth="1" min="4" max="4"/>
    <ns0:col width="40" customWidth="1" min="5" max="5"/>
  </ns0:cols>
  <ns0:sheetData>
    <ns0:row r="1" ht="30" customHeight="1">
      <ns0:c r="A1" s="1" t="inlineStr">
        <ns0:is>
          <ns0:t>한결물류 · 입력</ns0:t>
        </ns0:is>
      </ns0:c>
    </ns0:row>
    <ns0:row r="2" ht="25" customHeight="1">
      <ns0:c r="A2" s="1" t="inlineStr">
        <ns0:is>
          <ns0:t>교육 영상 시연용 가상 자료</ns0:t>
        </ns0:is>
      </ns0:c>
    </ns0:row>
    <ns0:row r="3" ht="25" customHeight="1">
      <ns0:c r="A3" s="1" t="inlineStr">
        <ns0:is>
          <ns0:t>금액: 만 원 · 부가세 제외 · 가상 자료</ns0:t>
        </ns0:is>
      </ns0:c>
    </ns0:row>
    <ns0:row r="4" ht="30" customHeight="1">
      <ns0:c r="A4" s="2" t="inlineStr">
        <ns0:is>
          <ns0:t>항목</ns0:t>
        </ns0:is>
      </ns0:c>
      <ns0:c r="B4" s="2" t="inlineStr">
        <ns0:is>
          <ns0:t>값</ns0:t>
        </ns0:is>
      </ns0:c>
      <ns0:c r="C4" s="2" t="inlineStr">
        <ns0:is>
          <ns0:t>단위</ns0:t>
        </ns0:is>
      </ns0:c>
      <ns0:c r="D4" s="2" t="inlineStr">
        <ns0:is>
          <ns0:t>근거</ns0:t>
        </ns0:is>
      </ns0:c>
      <ns0:c r="E4" s="2" t="inlineStr">
        <ns0:is>
          <ns0:t>성격</ns0:t>
        </ns0:is>
      </ns0:c>
    </ns0:row>
    <ns0:row r="5" ht="40" customHeight="1">
      <ns0:c r="A5" s="1" t="inlineStr">
        <ns0:is>
          <ns0:t>월 이용료</ns0:t>
        </ns0:is>
      </ns0:c>
      <ns0:c r="B5" s="3" t="n">
        <ns0:v>80</ns0:v>
      </ns0:c>
      <ns0:c r="C5" s="1" t="inlineStr">
        <ns0:is>
          <ns0:t>만 원/곳·월</ns0:t>
        </ns0:is>
      </ns0:c>
      <ns0:c r="D5" s="1" t="inlineStr">
        <ns0:is>
          <ns0:t>메모1</ns0:t>
        </ns0:is>
      </ns0:c>
      <ns0:c r="E5" s="1" t="inlineStr">
        <ns0:is>
          <ns0:t>검토 가격</ns0:t>
        </ns0:is>
      </ns0:c>
    </ns0:row>
    <ns0:row r="6" ht="40" customHeight="1">
      <ns0:c r="A6" s="1" t="inlineStr">
        <ns0:is>
          <ns0:t>고객당 월 변동비</ns0:t>
        </ns0:is>
      </ns0:c>
      <ns0:c r="B6" s="1">
        <ns0:f>SUM(B24:B26)</ns0:f>
        <ns0:v>45</ns0:v>
      </ns0:c>
      <ns0:c r="C6" s="1" t="inlineStr">
        <ns0:is>
          <ns0:t>만 원/곳·월</ns0:t>
        </ns0:is>
      </ns0:c>
      <ns0:c r="D6" s="1" t="inlineStr">
        <ns0:is>
          <ns0:t>비용표2</ns0:t>
        </ns0:is>
      </ns0:c>
      <ns0:c r="E6" s="1" t="inlineStr">
        <ns0:is>
          <ns0:t>아래 항목 합계</ns0:t>
        </ns0:is>
      </ns0:c>
    </ns0:row>
    <ns0:row r="7" ht="40" customHeight="1">
      <ns0:c r="A7" s="1" t="inlineStr">
        <ns0:is>
          <ns0:t>월 고정비</ns0:t>
        </ns0:is>
      </ns0:c>
      <ns0:c r="B7" s="1">
        <ns0:f>SUM(B17:B20)</ns0:f>
        <ns0:v>420</ns0:v>
      </ns0:c>
      <ns0:c r="C7" s="1" t="inlineStr">
        <ns0:is>
          <ns0:t>만 원/월</ns0:t>
        </ns0:is>
      </ns0:c>
      <ns0:c r="D7" s="1" t="inlineStr">
        <ns0:is>
          <ns0:t>비용표1</ns0:t>
        </ns0:is>
      </ns0:c>
      <ns0:c r="E7" s="1" t="inlineStr">
        <ns0:is>
          <ns0:t>아래 항목 합계</ns0:t>
        </ns0:is>
      </ns0:c>
    </ns0:row>
    <ns0:row r="8" ht="40" customHeight="1">
      <ns0:c r="A8" s="1" t="inlineStr">
        <ns0:is>
          <ns0:t>기본 고객 수</ns0:t>
        </ns0:is>
      </ns0:c>
      <ns0:c r="B8" s="3" t="n">
        <ns0:v>7</ns0:v>
      </ns0:c>
      <ns0:c r="C8" s="1" t="inlineStr">
        <ns0:is>
          <ns0:t>곳</ns0:t>
        </ns0:is>
      </ns0:c>
      <ns0:c r="D8" s="1" t="inlineStr">
        <ns0:is>
          <ns0:t>메모2</ns0:t>
        </ns0:is>
      </ns0:c>
      <ns0:c r="E8" s="1" t="inlineStr">
        <ns0:is>
          <ns0:t>이용 의향, 계약 아님</ns0:t>
        </ns0:is>
      </ns0:c>
    </ns0:row>
    <ns0:row r="9" ht="40" customHeight="1">
      <ns0:c r="A9" s="1" t="inlineStr">
        <ns0:is>
          <ns0:t>수용 한도</ns0:t>
        </ns0:is>
      </ns0:c>
      <ns0:c r="B9" s="3" t="n">
        <ns0:v>14</ns0:v>
      </ns0:c>
      <ns0:c r="C9" s="1" t="inlineStr">
        <ns0:is>
          <ns0:t>곳</ns0:t>
        </ns0:is>
      </ns0:c>
      <ns0:c r="D9" s="1" t="inlineStr">
        <ns0:is>
          <ns0:t>운영1</ns0:t>
        </ns0:is>
      </ns0:c>
      <ns0:c r="E9" s="1" t="inlineStr">
        <ns0:is>
          <ns0:t>시험 전 가정</ns0:t>
        </ns0:is>
      </ns0:c>
    </ns0:row>
    <ns0:row r="10" ht="40" customHeight="1">
      <ns0:c r="A10" s="1" t="inlineStr">
        <ns0:is>
          <ns0:t>첫 준비비</ns0:t>
        </ns0:is>
      </ns0:c>
      <ns0:c r="B10" s="3" t="n">
        <ns0:v>240</ns0:v>
      </ns0:c>
      <ns0:c r="C10" s="1" t="inlineStr">
        <ns0:is>
          <ns0:t>만 원·한 번</ns0:t>
        </ns0:is>
      </ns0:c>
      <ns0:c r="D10" s="1" t="inlineStr">
        <ns0:is>
          <ns0:t>운영2</ns0:t>
        </ns0:is>
      </ns0:c>
      <ns0:c r="E10" s="1" t="inlineStr">
        <ns0:is>
          <ns0:t>월비용과 분리</ns0:t>
        </ns0:is>
      </ns0:c>
    </ns0:row>
    <ns0:row r="11" ht="40" customHeight="1">
      <ns0:c r="A11" s="1" t="inlineStr">
        <ns0:is>
          <ns0:t>할인 가격</ns0:t>
        </ns0:is>
      </ns0:c>
      <ns0:c r="B11" s="3" t="n">
        <ns0:v>76</ns0:v>
      </ns0:c>
      <ns0:c r="C11" s="1" t="inlineStr">
        <ns0:is>
          <ns0:t>만 원/곳·월</ns0:t>
        </ns0:is>
      </ns0:c>
      <ns0:c r="D11" s="1" t="inlineStr">
        <ns0:is>
          <ns0:t>메모5</ns0:t>
        </ns0:is>
      </ns0:c>
      <ns0:c r="E11" s="1" t="inlineStr">
        <ns0:is>
          <ns0:t>별도 검토안</ns0:t>
        </ns0:is>
      </ns0:c>
    </ns0:row>
    <ns0:row r="12" ht="40" customHeight="1">
      <ns0:c r="A12" s="1" t="inlineStr">
        <ns0:is>
          <ns0:t>검토기간</ns0:t>
        </ns0:is>
      </ns0:c>
      <ns0:c r="B12" s="3" t="n">
        <ns0:v>3</ns0:v>
      </ns0:c>
      <ns0:c r="C12" s="1" t="inlineStr">
        <ns0:is>
          <ns0:t>개월</ns0:t>
        </ns0:is>
      </ns0:c>
      <ns0:c r="D12" s="1" t="inlineStr">
        <ns0:is>
          <ns0:t>운영3</ns0:t>
        </ns0:is>
      </ns0:c>
      <ns0:c r="E12" s="1" t="inlineStr">
        <ns0:is>
          <ns0:t>같은 달 수금·지급</ns0:t>
        </ns0:is>
      </ns0:c>
    </ns0:row>
    <ns0:row r="13" ht="40" customHeight="1">
      <ns0:c r="A13" s="1" t="inlineStr">
        <ns0:is>
          <ns0:t>확정 계약</ns0:t>
        </ns0:is>
      </ns0:c>
      <ns0:c r="B13" s="3" t="n">
        <ns0:v>0</ns0:v>
      </ns0:c>
      <ns0:c r="C13" s="1" t="inlineStr">
        <ns0:is>
          <ns0:t>곳</ns0:t>
        </ns0:is>
      </ns0:c>
      <ns0:c r="D13" s="1" t="inlineStr">
        <ns0:is>
          <ns0:t>메모3</ns0:t>
        </ns0:is>
      </ns0:c>
      <ns0:c r="E13" s="1" t="inlineStr">
        <ns0:is>
          <ns0:t>가상 조사 기준</ns0:t>
        </ns0:is>
      </ns0:c>
    </ns0:row>
    <ns0:row r="14" ht="40" customHeight="1">
      <ns0:c r="A14" s="1" t="inlineStr">
        <ns0:is>
          <ns0:t>계산 범위</ns0:t>
        </ns0:is>
      </ns0:c>
      <ns0:c r="B14" s="1" t="inlineStr">
        <ns0:is>
          <ns0:t>단순 운영검토</ns0:t>
        </ns0:is>
      </ns0:c>
      <ns0:c r="C14" s="1" t="inlineStr">
        <ns0:is>
          <ns0:t>세금·이자·감가상각 제외</ns0:t>
        </ns0:is>
      </ns0:c>
      <ns0:c r="D14" s="1" t="inlineStr">
        <ns0:is>
          <ns0:t>운영3</ns0:t>
        </ns0:is>
      </ns0:c>
      <ns0:c r="E14" s="1" t="inlineStr">
        <ns0:is>
          <ns0:t>부가세 제외</ns0:t>
        </ns0:is>
      </ns0:c>
    </ns0:row>
    <ns0:row r="15" ht="40" customHeight="1">
      <ns0:c r="A15" s="1" t="inlineStr">
        <ns0:is>
          <ns0:t>아래는 월비용 세부</ns0:t>
        </ns0:is>
      </ns0:c>
      <ns0:c r="B15" s="1" t="inlineStr">
        <ns0:is>
          <ns0:t>금액</ns0:t>
        </ns0:is>
      </ns0:c>
      <ns0:c r="C15" s="1" t="inlineStr"/>
      <ns0:c r="D15" s="1" t="inlineStr"/>
      <ns0:c r="E15" s="1" t="inlineStr"/>
    </ns0:row>
    <ns0:row r="16" ht="40" customHeight="1">
      <ns0:c r="A16" s="1" t="inlineStr">
        <ns0:is>
          <ns0:t>고정비 항목</ns0:t>
        </ns0:is>
      </ns0:c>
      <ns0:c r="B16" s="1" t="inlineStr">
        <ns0:is>
          <ns0:t>월 금액</ns0:t>
        </ns0:is>
      </ns0:c>
      <ns0:c r="C16" s="1" t="inlineStr"/>
      <ns0:c r="D16" s="1" t="inlineStr"/>
      <ns0:c r="E16" s="1" t="inlineStr"/>
    </ns0:row>
    <ns0:row r="17" ht="40" customHeight="1">
      <ns0:c r="A17" s="1" t="inlineStr">
        <ns0:is>
          <ns0:t>차량 기본계약</ns0:t>
        </ns0:is>
      </ns0:c>
      <ns0:c r="B17" s="3" t="n">
        <ns0:v>180</ns0:v>
      </ns0:c>
      <ns0:c r="C17" s="1" t="inlineStr">
        <ns0:is>
          <ns0:t>만 원/월</ns0:t>
        </ns0:is>
      </ns0:c>
      <ns0:c r="D17" s="1" t="inlineStr">
        <ns0:is>
          <ns0:t>비용표1</ns0:t>
        </ns0:is>
      </ns0:c>
      <ns0:c r="E17" s="1" t="inlineStr">
        <ns0:is>
          <ns0:t>월 추가 지급액</ns0:t>
        </ns0:is>
      </ns0:c>
    </ns0:row>
    <ns0:row r="18" ht="40" customHeight="1">
      <ns0:c r="A18" s="1" t="inlineStr">
        <ns0:is>
          <ns0:t>센터 공간</ns0:t>
        </ns0:is>
      </ns0:c>
      <ns0:c r="B18" s="3" t="n">
        <ns0:v>120</ns0:v>
      </ns0:c>
      <ns0:c r="C18" s="1" t="inlineStr">
        <ns0:is>
          <ns0:t>만 원/월</ns0:t>
        </ns0:is>
      </ns0:c>
      <ns0:c r="D18" s="1" t="inlineStr">
        <ns0:is>
          <ns0:t>비용표1</ns0:t>
        </ns0:is>
      </ns0:c>
      <ns0:c r="E18" s="1" t="inlineStr">
        <ns0:is>
          <ns0:t>월 추가 지급액</ns0:t>
        </ns0:is>
      </ns0:c>
    </ns0:row>
    <ns0:row r="19" ht="40" customHeight="1">
      <ns0:c r="A19" s="1" t="inlineStr">
        <ns0:is>
          <ns0:t>운영지원 기본료</ns0:t>
        </ns0:is>
      </ns0:c>
      <ns0:c r="B19" s="3" t="n">
        <ns0:v>80</ns0:v>
      </ns0:c>
      <ns0:c r="C19" s="1" t="inlineStr">
        <ns0:is>
          <ns0:t>만 원/월</ns0:t>
        </ns0:is>
      </ns0:c>
      <ns0:c r="D19" s="1" t="inlineStr">
        <ns0:is>
          <ns0:t>비용표1</ns0:t>
        </ns0:is>
      </ns0:c>
      <ns0:c r="E19" s="1" t="inlineStr">
        <ns0:is>
          <ns0:t>월 추가 지급액</ns0:t>
        </ns0:is>
      </ns0:c>
    </ns0:row>
    <ns0:row r="20" ht="40" customHeight="1">
      <ns0:c r="A20" s="1" t="inlineStr">
        <ns0:is>
          <ns0:t>시스템 이용료</ns0:t>
        </ns0:is>
      </ns0:c>
      <ns0:c r="B20" s="3" t="n">
        <ns0:v>40</ns0:v>
      </ns0:c>
      <ns0:c r="C20" s="1" t="inlineStr">
        <ns0:is>
          <ns0:t>만 원/월</ns0:t>
        </ns0:is>
      </ns0:c>
      <ns0:c r="D20" s="1" t="inlineStr">
        <ns0:is>
          <ns0:t>비용표1</ns0:t>
        </ns0:is>
      </ns0:c>
      <ns0:c r="E20" s="1" t="inlineStr">
        <ns0:is>
          <ns0:t>월 추가 지급액</ns0:t>
        </ns0:is>
      </ns0:c>
    </ns0:row>
    <ns0:row r="21" ht="40" customHeight="1">
      <ns0:c r="A21" s="1" t="inlineStr"/>
      <ns0:c r="B21" s="1" t="inlineStr"/>
      <ns0:c r="C21" s="1" t="inlineStr"/>
      <ns0:c r="D21" s="1" t="inlineStr"/>
      <ns0:c r="E21" s="1" t="inlineStr"/>
    </ns0:row>
    <ns0:row r="22" ht="40" customHeight="1">
      <ns0:c r="A22" s="1" t="inlineStr"/>
      <ns0:c r="B22" s="1" t="inlineStr"/>
      <ns0:c r="C22" s="1" t="inlineStr"/>
      <ns0:c r="D22" s="1" t="inlineStr"/>
      <ns0:c r="E22" s="1" t="inlineStr"/>
    </ns0:row>
    <ns0:row r="23" ht="40" customHeight="1">
      <ns0:c r="A23" s="1" t="inlineStr">
        <ns0:is>
          <ns0:t>변동비 항목</ns0:t>
        </ns0:is>
      </ns0:c>
      <ns0:c r="B23" s="1" t="inlineStr">
        <ns0:is>
          <ns0:t>고객당 월 금액</ns0:t>
        </ns0:is>
      </ns0:c>
      <ns0:c r="C23" s="1" t="inlineStr"/>
      <ns0:c r="D23" s="1" t="inlineStr"/>
      <ns0:c r="E23" s="1" t="inlineStr"/>
    </ns0:row>
    <ns0:row r="24" ht="40" customHeight="1">
      <ns0:c r="A24" s="1" t="inlineStr">
        <ns0:is>
          <ns0:t>추가 운행</ns0:t>
        </ns0:is>
      </ns0:c>
      <ns0:c r="B24" s="3" t="n">
        <ns0:v>32</ns0:v>
      </ns0:c>
      <ns0:c r="C24" s="1" t="inlineStr">
        <ns0:is>
          <ns0:t>만 원/곳·월</ns0:t>
        </ns0:is>
      </ns0:c>
      <ns0:c r="D24" s="1" t="inlineStr">
        <ns0:is>
          <ns0:t>비용표2</ns0:t>
        </ns0:is>
      </ns0:c>
      <ns0:c r="E24" s="1" t="inlineStr">
        <ns0:is>
          <ns0:t>물량 한도 내</ns0:t>
        </ns0:is>
      </ns0:c>
    </ns0:row>
    <ns0:row r="25" ht="40" customHeight="1">
      <ns0:c r="A25" s="1" t="inlineStr">
        <ns0:is>
          <ns0:t>상하차</ns0:t>
        </ns0:is>
      </ns0:c>
      <ns0:c r="B25" s="3" t="n">
        <ns0:v>8</ns0:v>
      </ns0:c>
      <ns0:c r="C25" s="1" t="inlineStr">
        <ns0:is>
          <ns0:t>만 원/곳·월</ns0:t>
        </ns0:is>
      </ns0:c>
      <ns0:c r="D25" s="1" t="inlineStr">
        <ns0:is>
          <ns0:t>비용표2</ns0:t>
        </ns0:is>
      </ns0:c>
      <ns0:c r="E25" s="1" t="inlineStr">
        <ns0:is>
          <ns0:t>물량 한도 내</ns0:t>
        </ns0:is>
      </ns0:c>
    </ns0:row>
    <ns0:row r="26" ht="40" customHeight="1">
      <ns0:c r="A26" s="1" t="inlineStr">
        <ns0:is>
          <ns0:t>포장·반품</ns0:t>
        </ns0:is>
      </ns0:c>
      <ns0:c r="B26" s="3" t="n">
        <ns0:v>5</ns0:v>
      </ns0:c>
      <ns0:c r="C26" s="1" t="inlineStr">
        <ns0:is>
          <ns0:t>만 원/곳·월</ns0:t>
        </ns0:is>
      </ns0:c>
      <ns0:c r="D26" s="1" t="inlineStr">
        <ns0:is>
          <ns0:t>비용표2</ns0:t>
        </ns0:is>
      </ns0:c>
      <ns0:c r="E26" s="1" t="inlineStr">
        <ns0:is>
          <ns0:t>물량 한도 내</ns0:t>
        </ns0:is>
      </ns0:c>
    </ns0:row>
  </ns0:sheetData>
  <ns0:autoFilter ref="A4:E26"/>
  <ns0:mergeCells count="3">
    <ns0:mergeCell ref="A2:E2"/>
    <ns0:mergeCell ref="A1:E1"/>
    <ns0:mergeCell ref="A3:E3"/>
  </ns0:mergeCells>
  <ns0:printOptions horizontalCentered="1"/>
  <ns0:pageMargins left="0.75" right="0.75" top="1" bottom="1" header="0.5" footer="0.5"/>
  <ns0:pageSetup orientation="landscape" paperSize="9" fitToHeight="1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F1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8" customWidth="1" min="1" max="1"/>
    <ns0:col width="22" customWidth="1" min="2" max="2"/>
    <ns0:col width="22" customWidth="1" min="3" max="3"/>
    <ns0:col width="22" customWidth="1" min="4" max="4"/>
    <ns0:col width="22" customWidth="1" min="5" max="5"/>
    <ns0:col width="25" customWidth="1" min="6" max="6"/>
  </ns0:cols>
  <ns0:sheetData>
    <ns0:row r="1" ht="30" customHeight="1">
      <ns0:c r="A1" s="1" t="inlineStr">
        <ns0:is>
          <ns0:t>한결물류 · 월손익</ns0:t>
        </ns0:is>
      </ns0:c>
    </ns0:row>
    <ns0:row r="2" ht="25" customHeight="1">
      <ns0:c r="A2" s="1" t="inlineStr">
        <ns0:is>
          <ns0:t>교육 영상 시연용 가상 자료</ns0:t>
        </ns0:is>
      </ns0:c>
    </ns0:row>
    <ns0:row r="3" ht="30" customHeight="1">
      <ns0:c r="A3" s="1" t="inlineStr">
        <ns0:is>
          <ns0:t>금액: 만 원 · 부가세 제외 · 가상 자료</ns0:t>
        </ns0:is>
      </ns0:c>
    </ns0:row>
    <ns0:row r="4" ht="30" customHeight="1">
      <ns0:c r="A4" s="2" t="inlineStr">
        <ns0:is>
          <ns0:t>고객 수</ns0:t>
        </ns0:is>
      </ns0:c>
      <ns0:c r="B4" s="2" t="inlineStr">
        <ns0:is>
          <ns0:t>월 매출</ns0:t>
        </ns0:is>
      </ns0:c>
      <ns0:c r="C4" s="2" t="inlineStr">
        <ns0:is>
          <ns0:t>월 변동비</ns0:t>
        </ns0:is>
      </ns0:c>
      <ns0:c r="D4" s="2" t="inlineStr">
        <ns0:is>
          <ns0:t>월 고정비</ns0:t>
        </ns0:is>
      </ns0:c>
      <ns0:c r="E4" s="2" t="inlineStr">
        <ns0:is>
          <ns0:t>월 총비용</ns0:t>
        </ns0:is>
      </ns0:c>
      <ns0:c r="F4" s="2" t="inlineStr">
        <ns0:is>
          <ns0:t>월 운영손익</ns0:t>
        </ns0:is>
      </ns0:c>
    </ns0:row>
    <ns0:row r="5" ht="40" customHeight="1">
      <ns0:c r="A5" s="1" t="n">
        <ns0:v>0</ns0:v>
      </ns0:c>
      <ns0:c r="B5" s="1">
        <ns0:f>A5*'입력'!B5</ns0:f>
        <ns0:v>0</ns0:v>
      </ns0:c>
      <ns0:c r="C5" s="1">
        <ns0:f>A5*'입력'!B6</ns0:f>
        <ns0:v>0</ns0:v>
      </ns0:c>
      <ns0:c r="D5" s="1">
        <ns0:f>'입력'!B7</ns0:f>
        <ns0:v>420</ns0:v>
      </ns0:c>
      <ns0:c r="E5" s="1">
        <ns0:f>C5+D5</ns0:f>
        <ns0:v>420</ns0:v>
      </ns0:c>
      <ns0:c r="F5" s="1">
        <ns0:f>B5-E5</ns0:f>
        <ns0:v>-420</ns0:v>
      </ns0:c>
    </ns0:row>
    <ns0:row r="6" ht="40" customHeight="1">
      <ns0:c r="A6" s="1" t="n">
        <ns0:v>1</ns0:v>
      </ns0:c>
      <ns0:c r="B6" s="1">
        <ns0:f>A6*'입력'!B5</ns0:f>
        <ns0:v>80</ns0:v>
      </ns0:c>
      <ns0:c r="C6" s="1">
        <ns0:f>A6*'입력'!B6</ns0:f>
        <ns0:v>45</ns0:v>
      </ns0:c>
      <ns0:c r="D6" s="1">
        <ns0:f>'입력'!B7</ns0:f>
        <ns0:v>420</ns0:v>
      </ns0:c>
      <ns0:c r="E6" s="1">
        <ns0:f>C6+D6</ns0:f>
        <ns0:v>465</ns0:v>
      </ns0:c>
      <ns0:c r="F6" s="1">
        <ns0:f>B6-E6</ns0:f>
        <ns0:v>-385</ns0:v>
      </ns0:c>
    </ns0:row>
    <ns0:row r="7" ht="40" customHeight="1">
      <ns0:c r="A7" s="1" t="n">
        <ns0:v>2</ns0:v>
      </ns0:c>
      <ns0:c r="B7" s="1">
        <ns0:f>A7*'입력'!B5</ns0:f>
        <ns0:v>160</ns0:v>
      </ns0:c>
      <ns0:c r="C7" s="1">
        <ns0:f>A7*'입력'!B6</ns0:f>
        <ns0:v>90</ns0:v>
      </ns0:c>
      <ns0:c r="D7" s="1">
        <ns0:f>'입력'!B7</ns0:f>
        <ns0:v>420</ns0:v>
      </ns0:c>
      <ns0:c r="E7" s="1">
        <ns0:f>C7+D7</ns0:f>
        <ns0:v>510</ns0:v>
      </ns0:c>
      <ns0:c r="F7" s="1">
        <ns0:f>B7-E7</ns0:f>
        <ns0:v>-350</ns0:v>
      </ns0:c>
    </ns0:row>
    <ns0:row r="8" ht="40" customHeight="1">
      <ns0:c r="A8" s="1" t="n">
        <ns0:v>3</ns0:v>
      </ns0:c>
      <ns0:c r="B8" s="1">
        <ns0:f>A8*'입력'!B5</ns0:f>
        <ns0:v>240</ns0:v>
      </ns0:c>
      <ns0:c r="C8" s="1">
        <ns0:f>A8*'입력'!B6</ns0:f>
        <ns0:v>135</ns0:v>
      </ns0:c>
      <ns0:c r="D8" s="1">
        <ns0:f>'입력'!B7</ns0:f>
        <ns0:v>420</ns0:v>
      </ns0:c>
      <ns0:c r="E8" s="1">
        <ns0:f>C8+D8</ns0:f>
        <ns0:v>555</ns0:v>
      </ns0:c>
      <ns0:c r="F8" s="1">
        <ns0:f>B8-E8</ns0:f>
        <ns0:v>-315</ns0:v>
      </ns0:c>
    </ns0:row>
    <ns0:row r="9" ht="40" customHeight="1">
      <ns0:c r="A9" s="1" t="n">
        <ns0:v>4</ns0:v>
      </ns0:c>
      <ns0:c r="B9" s="1">
        <ns0:f>A9*'입력'!B5</ns0:f>
        <ns0:v>320</ns0:v>
      </ns0:c>
      <ns0:c r="C9" s="1">
        <ns0:f>A9*'입력'!B6</ns0:f>
        <ns0:v>180</ns0:v>
      </ns0:c>
      <ns0:c r="D9" s="1">
        <ns0:f>'입력'!B7</ns0:f>
        <ns0:v>420</ns0:v>
      </ns0:c>
      <ns0:c r="E9" s="1">
        <ns0:f>C9+D9</ns0:f>
        <ns0:v>600</ns0:v>
      </ns0:c>
      <ns0:c r="F9" s="1">
        <ns0:f>B9-E9</ns0:f>
        <ns0:v>-280</ns0:v>
      </ns0:c>
    </ns0:row>
    <ns0:row r="10" ht="40" customHeight="1">
      <ns0:c r="A10" s="1" t="n">
        <ns0:v>5</ns0:v>
      </ns0:c>
      <ns0:c r="B10" s="1">
        <ns0:f>A10*'입력'!B5</ns0:f>
        <ns0:v>400</ns0:v>
      </ns0:c>
      <ns0:c r="C10" s="1">
        <ns0:f>A10*'입력'!B6</ns0:f>
        <ns0:v>225</ns0:v>
      </ns0:c>
      <ns0:c r="D10" s="1">
        <ns0:f>'입력'!B7</ns0:f>
        <ns0:v>420</ns0:v>
      </ns0:c>
      <ns0:c r="E10" s="1">
        <ns0:f>C10+D10</ns0:f>
        <ns0:v>645</ns0:v>
      </ns0:c>
      <ns0:c r="F10" s="1">
        <ns0:f>B10-E10</ns0:f>
        <ns0:v>-245</ns0:v>
      </ns0:c>
    </ns0:row>
    <ns0:row r="11" ht="40" customHeight="1">
      <ns0:c r="A11" s="1" t="n">
        <ns0:v>6</ns0:v>
      </ns0:c>
      <ns0:c r="B11" s="1">
        <ns0:f>A11*'입력'!B5</ns0:f>
        <ns0:v>480</ns0:v>
      </ns0:c>
      <ns0:c r="C11" s="1">
        <ns0:f>A11*'입력'!B6</ns0:f>
        <ns0:v>270</ns0:v>
      </ns0:c>
      <ns0:c r="D11" s="1">
        <ns0:f>'입력'!B7</ns0:f>
        <ns0:v>420</ns0:v>
      </ns0:c>
      <ns0:c r="E11" s="1">
        <ns0:f>C11+D11</ns0:f>
        <ns0:v>690</ns0:v>
      </ns0:c>
      <ns0:c r="F11" s="1">
        <ns0:f>B11-E11</ns0:f>
        <ns0:v>-210</ns0:v>
      </ns0:c>
    </ns0:row>
    <ns0:row r="12" ht="40" customHeight="1">
      <ns0:c r="A12" s="4" t="n">
        <ns0:v>7</ns0:v>
      </ns0:c>
      <ns0:c r="B12" s="4">
        <ns0:f>A12*'입력'!B5</ns0:f>
        <ns0:v>560</ns0:v>
      </ns0:c>
      <ns0:c r="C12" s="4">
        <ns0:f>A12*'입력'!B6</ns0:f>
        <ns0:v>315</ns0:v>
      </ns0:c>
      <ns0:c r="D12" s="4">
        <ns0:f>'입력'!B7</ns0:f>
        <ns0:v>420</ns0:v>
      </ns0:c>
      <ns0:c r="E12" s="4">
        <ns0:f>C12+D12</ns0:f>
        <ns0:v>735</ns0:v>
      </ns0:c>
      <ns0:c r="F12" s="4">
        <ns0:f>B12-E12</ns0:f>
        <ns0:v>-175</ns0:v>
      </ns0:c>
    </ns0:row>
    <ns0:row r="13" ht="40" customHeight="1">
      <ns0:c r="A13" s="1" t="n">
        <ns0:v>8</ns0:v>
      </ns0:c>
      <ns0:c r="B13" s="1">
        <ns0:f>A13*'입력'!B5</ns0:f>
        <ns0:v>640</ns0:v>
      </ns0:c>
      <ns0:c r="C13" s="1">
        <ns0:f>A13*'입력'!B6</ns0:f>
        <ns0:v>360</ns0:v>
      </ns0:c>
      <ns0:c r="D13" s="1">
        <ns0:f>'입력'!B7</ns0:f>
        <ns0:v>420</ns0:v>
      </ns0:c>
      <ns0:c r="E13" s="1">
        <ns0:f>C13+D13</ns0:f>
        <ns0:v>780</ns0:v>
      </ns0:c>
      <ns0:c r="F13" s="1">
        <ns0:f>B13-E13</ns0:f>
        <ns0:v>-140</ns0:v>
      </ns0:c>
    </ns0:row>
    <ns0:row r="14" ht="40" customHeight="1">
      <ns0:c r="A14" s="1" t="n">
        <ns0:v>9</ns0:v>
      </ns0:c>
      <ns0:c r="B14" s="1">
        <ns0:f>A14*'입력'!B5</ns0:f>
        <ns0:v>720</ns0:v>
      </ns0:c>
      <ns0:c r="C14" s="1">
        <ns0:f>A14*'입력'!B6</ns0:f>
        <ns0:v>405</ns0:v>
      </ns0:c>
      <ns0:c r="D14" s="1">
        <ns0:f>'입력'!B7</ns0:f>
        <ns0:v>420</ns0:v>
      </ns0:c>
      <ns0:c r="E14" s="1">
        <ns0:f>C14+D14</ns0:f>
        <ns0:v>825</ns0:v>
      </ns0:c>
      <ns0:c r="F14" s="1">
        <ns0:f>B14-E14</ns0:f>
        <ns0:v>-105</ns0:v>
      </ns0:c>
    </ns0:row>
    <ns0:row r="15" ht="40" customHeight="1">
      <ns0:c r="A15" s="1" t="n">
        <ns0:v>10</ns0:v>
      </ns0:c>
      <ns0:c r="B15" s="1">
        <ns0:f>A15*'입력'!B5</ns0:f>
        <ns0:v>800</ns0:v>
      </ns0:c>
      <ns0:c r="C15" s="1">
        <ns0:f>A15*'입력'!B6</ns0:f>
        <ns0:v>450</ns0:v>
      </ns0:c>
      <ns0:c r="D15" s="1">
        <ns0:f>'입력'!B7</ns0:f>
        <ns0:v>420</ns0:v>
      </ns0:c>
      <ns0:c r="E15" s="1">
        <ns0:f>C15+D15</ns0:f>
        <ns0:v>870</ns0:v>
      </ns0:c>
      <ns0:c r="F15" s="1">
        <ns0:f>B15-E15</ns0:f>
        <ns0:v>-70</ns0:v>
      </ns0:c>
    </ns0:row>
    <ns0:row r="16" ht="40" customHeight="1">
      <ns0:c r="A16" s="1" t="n">
        <ns0:v>11</ns0:v>
      </ns0:c>
      <ns0:c r="B16" s="1">
        <ns0:f>A16*'입력'!B5</ns0:f>
        <ns0:v>880</ns0:v>
      </ns0:c>
      <ns0:c r="C16" s="1">
        <ns0:f>A16*'입력'!B6</ns0:f>
        <ns0:v>495</ns0:v>
      </ns0:c>
      <ns0:c r="D16" s="1">
        <ns0:f>'입력'!B7</ns0:f>
        <ns0:v>420</ns0:v>
      </ns0:c>
      <ns0:c r="E16" s="1">
        <ns0:f>C16+D16</ns0:f>
        <ns0:v>915</ns0:v>
      </ns0:c>
      <ns0:c r="F16" s="1">
        <ns0:f>B16-E16</ns0:f>
        <ns0:v>-35</ns0:v>
      </ns0:c>
    </ns0:row>
    <ns0:row r="17" ht="40" customHeight="1">
      <ns0:c r="A17" s="4" t="n">
        <ns0:v>12</ns0:v>
      </ns0:c>
      <ns0:c r="B17" s="4">
        <ns0:f>A17*'입력'!B5</ns0:f>
        <ns0:v>960</ns0:v>
      </ns0:c>
      <ns0:c r="C17" s="4">
        <ns0:f>A17*'입력'!B6</ns0:f>
        <ns0:v>540</ns0:v>
      </ns0:c>
      <ns0:c r="D17" s="4">
        <ns0:f>'입력'!B7</ns0:f>
        <ns0:v>420</ns0:v>
      </ns0:c>
      <ns0:c r="E17" s="4">
        <ns0:f>C17+D17</ns0:f>
        <ns0:v>960</ns0:v>
      </ns0:c>
      <ns0:c r="F17" s="4">
        <ns0:f>B17-E17</ns0:f>
        <ns0:v>0</ns0:v>
      </ns0:c>
    </ns0:row>
    <ns0:row r="18" ht="40" customHeight="1">
      <ns0:c r="A18" s="1" t="n">
        <ns0:v>13</ns0:v>
      </ns0:c>
      <ns0:c r="B18" s="1">
        <ns0:f>A18*'입력'!B5</ns0:f>
        <ns0:v>1040</ns0:v>
      </ns0:c>
      <ns0:c r="C18" s="1">
        <ns0:f>A18*'입력'!B6</ns0:f>
        <ns0:v>585</ns0:v>
      </ns0:c>
      <ns0:c r="D18" s="1">
        <ns0:f>'입력'!B7</ns0:f>
        <ns0:v>420</ns0:v>
      </ns0:c>
      <ns0:c r="E18" s="1">
        <ns0:f>C18+D18</ns0:f>
        <ns0:v>1005</ns0:v>
      </ns0:c>
      <ns0:c r="F18" s="1">
        <ns0:f>B18-E18</ns0:f>
        <ns0:v>35</ns0:v>
      </ns0:c>
    </ns0:row>
    <ns0:row r="19" ht="40" customHeight="1">
      <ns0:c r="A19" s="4" t="n">
        <ns0:v>14</ns0:v>
      </ns0:c>
      <ns0:c r="B19" s="4">
        <ns0:f>A19*'입력'!B5</ns0:f>
        <ns0:v>1120</ns0:v>
      </ns0:c>
      <ns0:c r="C19" s="4">
        <ns0:f>A19*'입력'!B6</ns0:f>
        <ns0:v>630</ns0:v>
      </ns0:c>
      <ns0:c r="D19" s="4">
        <ns0:f>'입력'!B7</ns0:f>
        <ns0:v>420</ns0:v>
      </ns0:c>
      <ns0:c r="E19" s="4">
        <ns0:f>C19+D19</ns0:f>
        <ns0:v>1050</ns0:v>
      </ns0:c>
      <ns0:c r="F19" s="4">
        <ns0:f>B19-E19</ns0:f>
        <ns0:v>70</ns0:v>
      </ns0:c>
    </ns0:row>
  </ns0:sheetData>
  <ns0:autoFilter ref="A4:F19"/>
  <ns0:mergeCells count="3">
    <ns0:mergeCell ref="A3:F3"/>
    <ns0:mergeCell ref="A2:F2"/>
    <ns0:mergeCell ref="A1:F1"/>
  </ns0:mergeCells>
  <ns0:printOptions horizontalCentered="1"/>
  <ns0:pageMargins left="0.75" right="0.75" top="1" bottom="1" header="0.5" footer="0.5"/>
  <ns0:pageSetup orientation="landscape" paperSize="9" fitToHeight="1" fitToWidth="1"/>
  <ns0:headerFooter>
    <ns0:oddHeader/>
    <ns0:oddFooter>&amp;C교육 영상 시연용 가상 자료</ns0:oddFooter>
    <ns0:evenHeader/>
    <ns0:evenFooter/>
    <ns0:firstHeader/>
    <ns0:firstFooter/>
  </ns0:headerFooter>
  <ns0:drawing ns1:id="rId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8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8" customWidth="1" min="1" max="1"/>
    <ns0:col width="22" customWidth="1" min="2" max="2"/>
    <ns0:col width="22" customWidth="1" min="3" max="3"/>
    <ns0:col width="22" customWidth="1" min="4" max="4"/>
    <ns0:col width="20" customWidth="1" min="5" max="5"/>
    <ns0:col width="26" customWidth="1" min="6" max="6"/>
  </ns0:cols>
  <ns0:sheetData>
    <ns0:row r="1" ht="30" customHeight="1">
      <ns0:c r="A1" s="1" t="inlineStr">
        <ns0:is>
          <ns0:t>한결물류 · 분기점</ns0:t>
        </ns0:is>
      </ns0:c>
    </ns0:row>
    <ns0:row r="2" ht="25" customHeight="1">
      <ns0:c r="A2" s="1" t="inlineStr">
        <ns0:is>
          <ns0:t>교육 영상 시연용 가상 자료</ns0:t>
        </ns0:is>
      </ns0:c>
    </ns0:row>
    <ns0:row r="3" ht="25" customHeight="1">
      <ns0:c r="A3" s="1" t="inlineStr">
        <ns0:is>
          <ns0:t>금액: 만 원 · 부가세 제외 · 가상 자료</ns0:t>
        </ns0:is>
      </ns0:c>
    </ns0:row>
    <ns0:row r="4" ht="30" customHeight="1">
      <ns0:c r="A4" s="2" t="inlineStr">
        <ns0:is>
          <ns0:t>검토 가격</ns0:t>
        </ns0:is>
      </ns0:c>
      <ns0:c r="B4" s="2" t="inlineStr">
        <ns0:is>
          <ns0:t>고객당 남는 돈</ns0:t>
        </ns0:is>
      </ns0:c>
      <ns0:c r="C4" s="2" t="inlineStr">
        <ns0:is>
          <ns0:t>나눗셈 결과</ns0:t>
        </ns0:is>
      </ns0:c>
      <ns0:c r="D4" s="2" t="inlineStr">
        <ns0:is>
          <ns0:t>본전 고객 수</ns0:t>
        </ns0:is>
      </ns0:c>
      <ns0:c r="E4" s="2" t="inlineStr">
        <ns0:is>
          <ns0:t>수용 한도</ns0:t>
        </ns0:is>
      </ns0:c>
      <ns0:c r="F4" s="2" t="inlineStr">
        <ns0:is>
          <ns0:t>한도에서 월손익</ns0:t>
        </ns0:is>
      </ns0:c>
    </ns0:row>
    <ns0:row r="5" ht="40" customHeight="1">
      <ns0:c r="A5" s="1">
        <ns0:f>'입력'!B5</ns0:f>
        <ns0:v>80</ns0:v>
      </ns0:c>
      <ns0:c r="B5" s="1">
        <ns0:f>A5-'입력'!B6</ns0:f>
        <ns0:v>35</ns0:v>
      </ns0:c>
      <ns0:c r="C5" s="5">
        <ns0:f>IF(B5&gt;0,'입력'!B7/B5,"산출 불가")</ns0:f>
        <ns0:v>12.0</ns0:v>
      </ns0:c>
      <ns0:c r="D5" s="1">
        <ns0:f>IF(B5&gt;0,ROUNDUP(C5,0),"산출 불가")</ns0:f>
        <ns0:v>12</ns0:v>
      </ns0:c>
      <ns0:c r="E5" s="1">
        <ns0:f>'입력'!B9</ns0:f>
        <ns0:v>14</ns0:v>
      </ns0:c>
      <ns0:c r="F5" s="1">
        <ns0:f>B5*E5-'입력'!B7</ns0:f>
        <ns0:v>70</ns0:v>
      </ns0:c>
    </ns0:row>
    <ns0:row r="6" ht="40" customHeight="1">
      <ns0:c r="A6" s="1">
        <ns0:f>'입력'!B11</ns0:f>
        <ns0:v>76</ns0:v>
      </ns0:c>
      <ns0:c r="B6" s="1">
        <ns0:f>A6-'입력'!B6</ns0:f>
        <ns0:v>31</ns0:v>
      </ns0:c>
      <ns0:c r="C6" s="5">
        <ns0:f>IF(B6&gt;0,'입력'!B7/B6,"산출 불가")</ns0:f>
        <ns0:v>13.548387096774194</ns0:v>
      </ns0:c>
      <ns0:c r="D6" s="1">
        <ns0:f>IF(B6&gt;0,ROUNDUP(C6,0),"산출 불가")</ns0:f>
        <ns0:v>14</ns0:v>
      </ns0:c>
      <ns0:c r="E6" s="1">
        <ns0:f>'입력'!B9</ns0:f>
        <ns0:v>14</ns0:v>
      </ns0:c>
      <ns0:c r="F6" s="1">
        <ns0:f>B6*E6-'입력'!B7</ns0:f>
        <ns0:v>14</ns0:v>
      </ns0:c>
    </ns0:row>
    <ns0:row r="7" ht="40" customHeight="1">
      <ns0:c r="A7" t="inlineStr">
        <ns0:is>
          <ns0:t>기준 가격12곳은 월손익0, 11곳은 -35. 할인13곳은 -17, 14곳은14. 고객 수는 올림.</ns0:t>
        </ns0:is>
      </ns0:c>
    </ns0:row>
    <ns0:row r="8" ht="40" customHeight="1">
      <ns0:c r="A8" t="inlineStr">
        <ns0:is>
          <ns0:t>가격이 고객당 비용 이하이면 본전 고객 수 산출 불가. 나머지 표는 참고용.</ns0:t>
        </ns0:is>
      </ns0:c>
    </ns0:row>
  </ns0:sheetData>
  <ns0:autoFilter ref="A4:F6"/>
  <ns0:mergeCells count="5">
    <ns0:mergeCell ref="A2:F2"/>
    <ns0:mergeCell ref="A1:F1"/>
    <ns0:mergeCell ref="A8:F8"/>
    <ns0:mergeCell ref="A3:F3"/>
    <ns0:mergeCell ref="A7:F7"/>
  </ns0:mergeCells>
  <ns0:printOptions horizontalCentered="1"/>
  <ns0:pageMargins left="0.75" right="0.75" top="1" bottom="1" header="0.5" footer="0.5"/>
  <ns0:pageSetup orientation="landscape" paperSize="9" fitToHeight="1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G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0" customWidth="1" min="1" max="1"/>
    <ns0:col width="18" customWidth="1" min="2" max="2"/>
    <ns0:col width="22" customWidth="1" min="3" max="3"/>
    <ns0:col width="22" customWidth="1" min="4" max="4"/>
    <ns0:col width="22" customWidth="1" min="5" max="5"/>
    <ns0:col width="22" customWidth="1" min="6" max="6"/>
    <ns0:col width="22" customWidth="1" min="7" max="7"/>
  </ns0:cols>
  <ns0:sheetData>
    <ns0:row r="1" ht="30" customHeight="1">
      <ns0:c r="A1" s="1" t="inlineStr">
        <ns0:is>
          <ns0:t>한결물류 · 첫3개월</ns0:t>
        </ns0:is>
      </ns0:c>
    </ns0:row>
    <ns0:row r="2" ht="25" customHeight="1">
      <ns0:c r="A2" s="1" t="inlineStr">
        <ns0:is>
          <ns0:t>교육 영상 시연용 가상 자료</ns0:t>
        </ns0:is>
      </ns0:c>
    </ns0:row>
    <ns0:row r="3" ht="25" customHeight="1">
      <ns0:c r="A3" s="1" t="inlineStr">
        <ns0:is>
          <ns0:t>금액: 만 원 · 부가세 제외 · 가상 자료</ns0:t>
        </ns0:is>
      </ns0:c>
    </ns0:row>
    <ns0:row r="4" ht="30" customHeight="1">
      <ns0:c r="A4" s="2" t="inlineStr">
        <ns0:is>
          <ns0:t>구분</ns0:t>
        </ns0:is>
      </ns0:c>
      <ns0:c r="B4" s="2" t="inlineStr">
        <ns0:is>
          <ns0:t>월 고객 수</ns0:t>
        </ns0:is>
      </ns0:c>
      <ns0:c r="C4" s="2" t="inlineStr">
        <ns0:is>
          <ns0:t>매출 유입</ns0:t>
        </ns0:is>
      </ns0:c>
      <ns0:c r="D4" s="2" t="inlineStr">
        <ns0:is>
          <ns0:t>월비용 지급</ns0:t>
        </ns0:is>
      </ns0:c>
      <ns0:c r="E4" s="2" t="inlineStr">
        <ns0:is>
          <ns0:t>준비비 지급</ns0:t>
        </ns0:is>
      </ns0:c>
      <ns0:c r="F4" s="2" t="inlineStr">
        <ns0:is>
          <ns0:t>순현금</ns0:t>
        </ns0:is>
      </ns0:c>
      <ns0:c r="G4" s="2" t="inlineStr">
        <ns0:is>
          <ns0:t>누적현금</ns0:t>
        </ns0:is>
      </ns0:c>
    </ns0:row>
    <ns0:row r="5" ht="40" customHeight="1">
      <ns0:c r="A5" s="1" t="inlineStr">
        <ns0:is>
          <ns0:t>시작 시</ns0:t>
        </ns0:is>
      </ns0:c>
      <ns0:c r="B5" s="1" t="n">
        <ns0:v>0</ns0:v>
      </ns0:c>
      <ns0:c r="C5" s="1" t="n">
        <ns0:v>0</ns0:v>
      </ns0:c>
      <ns0:c r="D5" s="1" t="n">
        <ns0:v>0</ns0:v>
      </ns0:c>
      <ns0:c r="E5" s="1">
        <ns0:f>'입력'!B10</ns0:f>
        <ns0:v>240</ns0:v>
      </ns0:c>
      <ns0:c r="F5" s="1">
        <ns0:f>C5-D5-E5</ns0:f>
        <ns0:v>-240</ns0:v>
      </ns0:c>
      <ns0:c r="G5" s="1">
        <ns0:f>F5</ns0:f>
        <ns0:v>-240</ns0:v>
      </ns0:c>
    </ns0:row>
    <ns0:row r="6" ht="40" customHeight="1">
      <ns0:c r="A6" s="1" t="inlineStr">
        <ns0:is>
          <ns0:t>1개월</ns0:t>
        </ns0:is>
      </ns0:c>
      <ns0:c r="B6" s="1">
        <ns0:f>'입력'!B8</ns0:f>
        <ns0:v>7</ns0:v>
      </ns0:c>
      <ns0:c r="C6" s="1">
        <ns0:f>B6*'입력'!B5</ns0:f>
        <ns0:v>560</ns0:v>
      </ns0:c>
      <ns0:c r="D6" s="1">
        <ns0:f>B6*'입력'!B6+'입력'!B7</ns0:f>
        <ns0:v>735</ns0:v>
      </ns0:c>
      <ns0:c r="E6" s="1" t="n">
        <ns0:v>0</ns0:v>
      </ns0:c>
      <ns0:c r="F6" s="1">
        <ns0:f>C6-D6-E6</ns0:f>
        <ns0:v>-175</ns0:v>
      </ns0:c>
      <ns0:c r="G6" s="1">
        <ns0:f>G5+F6</ns0:f>
        <ns0:v>-415</ns0:v>
      </ns0:c>
    </ns0:row>
    <ns0:row r="7" ht="40" customHeight="1">
      <ns0:c r="A7" s="1" t="inlineStr">
        <ns0:is>
          <ns0:t>2개월</ns0:t>
        </ns0:is>
      </ns0:c>
      <ns0:c r="B7" s="1">
        <ns0:f>'입력'!B8</ns0:f>
        <ns0:v>7</ns0:v>
      </ns0:c>
      <ns0:c r="C7" s="1">
        <ns0:f>B7*'입력'!B5</ns0:f>
        <ns0:v>560</ns0:v>
      </ns0:c>
      <ns0:c r="D7" s="1">
        <ns0:f>B7*'입력'!B6+'입력'!B7</ns0:f>
        <ns0:v>735</ns0:v>
      </ns0:c>
      <ns0:c r="E7" s="1" t="n">
        <ns0:v>0</ns0:v>
      </ns0:c>
      <ns0:c r="F7" s="1">
        <ns0:f>C7-D7-E7</ns0:f>
        <ns0:v>-175</ns0:v>
      </ns0:c>
      <ns0:c r="G7" s="1">
        <ns0:f>G6+F7</ns0:f>
        <ns0:v>-590</ns0:v>
      </ns0:c>
    </ns0:row>
    <ns0:row r="8" ht="40" customHeight="1">
      <ns0:c r="A8" s="1" t="inlineStr">
        <ns0:is>
          <ns0:t>3개월</ns0:t>
        </ns0:is>
      </ns0:c>
      <ns0:c r="B8" s="1">
        <ns0:f>'입력'!B8</ns0:f>
        <ns0:v>7</ns0:v>
      </ns0:c>
      <ns0:c r="C8" s="1">
        <ns0:f>B8*'입력'!B5</ns0:f>
        <ns0:v>560</ns0:v>
      </ns0:c>
      <ns0:c r="D8" s="1">
        <ns0:f>B8*'입력'!B6+'입력'!B7</ns0:f>
        <ns0:v>735</ns0:v>
      </ns0:c>
      <ns0:c r="E8" s="1" t="n">
        <ns0:v>0</ns0:v>
      </ns0:c>
      <ns0:c r="F8" s="1">
        <ns0:f>C8-D8-E8</ns0:f>
        <ns0:v>-175</ns0:v>
      </ns0:c>
      <ns0:c r="G8" s="1">
        <ns0:f>G7+F8</ns0:f>
        <ns0:v>-765</ns0:v>
      </ns0:c>
    </ns0:row>
    <ns0:row r="9" ht="35" customHeight="1">
      <ns0:c r="A9" t="inlineStr">
        <ns0:is>
          <ns0:t>같은 달 수금·지급, 7곳 유지 가정. 첫 준비비는 시작 시 한 번.</ns0:t>
        </ns0:is>
      </ns0:c>
    </ns0:row>
  </ns0:sheetData>
  <ns0:autoFilter ref="A4:G8"/>
  <ns0:mergeCells count="4">
    <ns0:mergeCell ref="A3:G3"/>
    <ns0:mergeCell ref="A2:G2"/>
    <ns0:mergeCell ref="A1:G1"/>
    <ns0:mergeCell ref="A9:G9"/>
  </ns0:mergeCells>
  <ns0:printOptions horizontalCentered="1"/>
  <ns0:pageMargins left="0.75" right="0.75" top="1" bottom="1" header="0.5" footer="0.5"/>
  <ns0:pageSetup orientation="landscape" paperSize="9" fitToHeight="1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0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30" customWidth="1" min="1" max="1"/>
    <ns0:col width="22" customWidth="1" min="2" max="2"/>
    <ns0:col width="48" customWidth="1" min="3" max="3"/>
    <ns0:col width="35" customWidth="1" min="4" max="4"/>
  </ns0:cols>
  <ns0:sheetData>
    <ns0:row r="1" ht="30" customHeight="1">
      <ns0:c r="A1" s="1" t="inlineStr">
        <ns0:is>
          <ns0:t>한결물류 · 검수</ns0:t>
        </ns0:is>
      </ns0:c>
    </ns0:row>
    <ns0:row r="2" ht="25" customHeight="1">
      <ns0:c r="A2" s="1" t="inlineStr">
        <ns0:is>
          <ns0:t>교육 영상 시연용 가상 자료</ns0:t>
        </ns0:is>
      </ns0:c>
    </ns0:row>
    <ns0:row r="3" ht="25" customHeight="1">
      <ns0:c r="A3" s="1" t="inlineStr">
        <ns0:is>
          <ns0:t>금액: 만 원 · 부가세 제외 · 가상 자료</ns0:t>
        </ns0:is>
      </ns0:c>
    </ns0:row>
    <ns0:row r="4" ht="30" customHeight="1">
      <ns0:c r="A4" s="2" t="inlineStr">
        <ns0:is>
          <ns0:t>검사할 값</ns0:t>
        </ns0:is>
      </ns0:c>
      <ns0:c r="B4" s="2" t="inlineStr">
        <ns0:is>
          <ns0:t>예상값</ns0:t>
        </ns0:is>
      </ns0:c>
      <ns0:c r="C4" s="2" t="inlineStr">
        <ns0:is>
          <ns0:t>확인 결과</ns0:t>
        </ns0:is>
      </ns0:c>
      <ns0:c r="D4" s="2" t="inlineStr">
        <ns0:is>
          <ns0:t>근거</ns0:t>
        </ns0:is>
      </ns0:c>
    </ns0:row>
    <ns0:row r="5" ht="40" customHeight="1">
      <ns0:c r="A5" s="1" t="inlineStr">
        <ns0:is>
          <ns0:t>7곳 월 운영손익</ns0:t>
        </ns0:is>
      </ns0:c>
      <ns0:c r="B5" s="1" t="n">
        <ns0:v>-175</ns0:v>
      </ns0:c>
      <ns0:c r="C5" s="1" t="inlineStr">
        <ns0:is>
          <ns0:t>수정 전245와 구분</ns0:t>
        </ns0:is>
      </ns0:c>
      <ns0:c r="D5" s="1" t="inlineStr">
        <ns0:is>
          <ns0:t>고정비420 포함</ns0:t>
        </ns0:is>
      </ns0:c>
    </ns0:row>
    <ns0:row r="6" ht="40" customHeight="1">
      <ns0:c r="A6" s="1" t="inlineStr">
        <ns0:is>
          <ns0:t>본전 고객 수</ns0:t>
        </ns0:is>
      </ns0:c>
      <ns0:c r="B6" s="1" t="n">
        <ns0:v>12</ns0:v>
      </ns0:c>
      <ns0:c r="C6" s="1" t="inlineStr">
        <ns0:is>
          <ns0:t>11곳 -35 / 12곳0</ns0:t>
        </ns0:is>
      </ns0:c>
      <ns0:c r="D6" s="1" t="inlineStr">
        <ns0:is>
          <ns0:t>35×고객 수-420</ns0:t>
        </ns0:is>
      </ns0:c>
    </ns0:row>
    <ns0:row r="7" ht="40" customHeight="1">
      <ns0:c r="A7" s="1" t="inlineStr">
        <ns0:is>
          <ns0:t>할인 본전 고객 수</ns0:t>
        </ns0:is>
      </ns0:c>
      <ns0:c r="B7" s="1" t="n">
        <ns0:v>14</ns0:v>
      </ns0:c>
      <ns0:c r="C7" s="1" t="inlineStr">
        <ns0:is>
          <ns0:t>13곳 -17 / 14곳14</ns0:t>
        </ns0:is>
      </ns0:c>
      <ns0:c r="D7" s="1" t="inlineStr">
        <ns0:is>
          <ns0:t>31×고객 수-420</ns0:t>
        </ns0:is>
      </ns0:c>
    </ns0:row>
    <ns0:row r="8" ht="40" customHeight="1">
      <ns0:c r="A8" s="1" t="inlineStr">
        <ns0:is>
          <ns0:t>첫3개월 누적현금</ns0:t>
        </ns0:is>
      </ns0:c>
      <ns0:c r="B8" s="1" t="n">
        <ns0:v>-765</ns0:v>
      </ns0:c>
      <ns0:c r="C8" s="1" t="inlineStr">
        <ns0:is>
          <ns0:t>운영손실525+준비비240</ns0:t>
        </ns0:is>
      </ns0:c>
      <ns0:c r="D8" s="1" t="inlineStr">
        <ns0:is>
          <ns0:t>준비비 중복 없음</ns0:t>
        </ns0:is>
      </ns0:c>
    </ns0:row>
    <ns0:row r="9" ht="40" customHeight="1">
      <ns0:c r="A9" s="1" t="inlineStr">
        <ns0:is>
          <ns0:t>확정 계약</ns0:t>
        </ns0:is>
      </ns0:c>
      <ns0:c r="B9" s="1" t="n">
        <ns0:v>0</ns0:v>
      </ns0:c>
      <ns0:c r="C9" s="1" t="inlineStr">
        <ns0:is>
          <ns0:t>관심7곳과 구분</ns0:t>
        </ns0:is>
      </ns0:c>
      <ns0:c r="D9" s="1" t="inlineStr">
        <ns0:is>
          <ns0:t>메모3</ns0:t>
        </ns0:is>
      </ns0:c>
    </ns0:row>
    <ns0:row r="10" ht="40" customHeight="1">
      <ns0:c r="A10" s="1" t="inlineStr">
        <ns0:is>
          <ns0:t>판단</ns0:t>
        </ns0:is>
      </ns0:c>
      <ns0:c r="B10" s="1" t="inlineStr">
        <ns0:is>
          <ns0:t>보류</ns0:t>
        </ns0:is>
      </ns0:c>
      <ns0:c r="C10" s="1" t="inlineStr">
        <ns0:is>
          <ns0:t>영업·현장 확인 후 재검토</ns0:t>
        </ns0:is>
      </ns0:c>
      <ns0:c r="D10" s="1" t="inlineStr">
        <ns0:is>
          <ns0:t>가상 조건, 자동 승인 아님</ns0:t>
        </ns0:is>
      </ns0:c>
    </ns0:row>
  </ns0:sheetData>
  <ns0:autoFilter ref="A4:D10"/>
  <ns0:mergeCells count="3">
    <ns0:mergeCell ref="A1:D1"/>
    <ns0:mergeCell ref="A3:D3"/>
    <ns0:mergeCell ref="A2:D2"/>
  </ns0:mergeCells>
  <ns0:printOptions horizontalCentered="1"/>
  <ns0:pageMargins left="0.75" right="0.75" top="1" bottom="1" header="0.5" footer="0.5"/>
  <ns0:pageSetup orientation="landscape" paperSize="9" fitToHeight="1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2026-11-02T15:10:25Z</dcterms:created>
  <dcterms:modified xmlns:dcterms="http://purl.org/dc/terms/" xmlns:xsi="http://www.w3.org/2001/XMLSchema-instance" xsi:type="dcterms:W3CDTF">2026-11-02T15:10:25Z</dcterms:modified>
</cp:coreProperties>
</file>