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성적표" sheetId="2" state="visible" r:id="rId2"/>
    <sheet xmlns:r="http://schemas.openxmlformats.org/officeDocument/2006/relationships" name="예산 배분" sheetId="3" state="visible" r:id="rId3"/>
    <sheet xmlns:r="http://schemas.openxmlformats.org/officeDocument/2006/relationships" name="원본 대조" sheetId="4" state="visible" r:id="rId4"/>
    <sheet xmlns:r="http://schemas.openxmlformats.org/officeDocument/2006/relationships" name="월별 문의" sheetId="5" state="visible" r:id="rId5"/>
    <sheet xmlns:r="http://schemas.openxmlformats.org/officeDocument/2006/relationships" name="목표 계산" sheetId="6" state="visible" r:id="rId6"/>
    <sheet xmlns:r="http://schemas.openxmlformats.org/officeDocument/2006/relationships" name="비용과 매출" sheetId="7" state="visible" r:id="rId7"/>
  </sheets>
  <definedNames>
    <definedName name="_xlnm._FilterDatabase" localSheetId="0" hidden="1">'안내'!$A$1:$A$1</definedName>
    <definedName name="_xlnm._FilterDatabase" localSheetId="1" hidden="1">'성적표'!$A$1:$G$9</definedName>
    <definedName name="_xlnm._FilterDatabase" localSheetId="2" hidden="1">'예산 배분'!$A$1:$E$10</definedName>
    <definedName name="_xlnm._FilterDatabase" localSheetId="3" hidden="1">'원본 대조'!$A$1:$A$1</definedName>
    <definedName name="_xlnm._FilterDatabase" localSheetId="4" hidden="1">'월별 문의'!$A$1:$B$14</definedName>
    <definedName name="_xlnm._FilterDatabase" localSheetId="5" hidden="1">'목표 계산'!$A$1:$A$1</definedName>
    <definedName name="_xlnm._FilterDatabase" localSheetId="6" hidden="1">'비용과 매출'!$A$1:$A$1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20345A"/>
      </patternFill>
    </fill>
    <fill>
      <patternFill patternType="solid">
        <fgColor rgb="00F7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164" fontId="2" fillId="3" borderId="0" applyAlignment="1" pivotButton="0" quotePrefix="0" xfId="0">
      <alignment vertical="center" wrapText="1"/>
    </xf>
    <xf numFmtId="10" fontId="2" fillId="3" borderId="0" applyAlignment="1" pivotButton="0" quotePrefix="0" xfId="0">
      <alignment vertical="center" wrapText="1"/>
    </xf>
    <xf numFmtId="164" fontId="2" fillId="0" borderId="0" applyAlignment="1" pivotButton="0" quotePrefix="0" xfId="0">
      <alignment vertical="center" wrapText="1"/>
    </xf>
    <xf numFmtId="1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0" customWidth="1" min="1" max="1"/>
  </cols>
  <sheetData>
    <row r="1" ht="34" customHeight="1">
      <c r="A1" s="1" t="inlineStr">
        <is>
          <t>교육 영상 시연용 가상 자료</t>
        </is>
      </c>
    </row>
    <row r="2" ht="34" customHeight="1">
      <c r="A2" s="2" t="inlineStr">
        <is>
          <t>숫자 확인용 결과 예시 · 실제 앱 작업 증빙 아님</t>
        </is>
      </c>
    </row>
    <row r="3" ht="34" customHeight="1">
      <c r="A3" s="3" t="inlineStr">
        <is>
          <t>원본은 그대로 유지. 이 파일은 내 결과를 만든 뒤 숫자를 대조할 때 사용합니다.</t>
        </is>
      </c>
    </row>
    <row r="4" ht="34" customHeight="1">
      <c r="A4" s="2" t="inlineStr">
        <is>
          <t>연간 기획·운영 수수료는 채널 비용에 포함하지 않습니다.</t>
        </is>
      </c>
    </row>
    <row r="5" ht="34" customHeight="1">
      <c r="A5" s="3" t="inlineStr">
        <is>
          <t>새 배분은 학습용 선택안이며 최적의 배분을 뜻하지 않습니다.</t>
        </is>
      </c>
    </row>
    <row r="6" ht="34" customHeight="1">
      <c r="A6" s="2" t="inlineStr">
        <is>
          <t>새 회사 자료의 이용·공유는 사내 규정을 따릅니다.</t>
        </is>
      </c>
    </row>
  </sheetData>
  <autoFilter ref="A1:A1"/>
  <pageMargins left="0.75" right="0.75" top="1" bottom="1" header="0.5" footer="0.5"/>
</worksheet>
</file>

<file path=xl/worksheets/sheet2.xml><?xml version="1.0" encoding="utf-8"?>
<ns0:worksheet xmlns:ns0="http://schemas.openxmlformats.org/spreadsheetml/2006/main">
  <ns0:sheetPr>
    <ns0:outlinePr summaryBelow="1" summaryRight="1"/>
    <ns0:pageSetUpPr/>
  </ns0:sheetPr>
  <ns0:dimension ref="A1:G9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  <ns0:col width="25" customWidth="1" min="3" max="3"/>
    <ns0:col width="25" customWidth="1" min="4" max="4"/>
    <ns0:col width="25" customWidth="1" min="5" max="5"/>
    <ns0:col width="25" customWidth="1" min="6" max="6"/>
    <ns0:col width="25" customWidth="1" min="7" max="7"/>
  </ns0:cols>
  <ns0:sheetData>
    <ns0:row r="1" ht="34" customHeight="1">
      <ns0:c r="A1" s="1" t="inlineStr">
        <ns0:is>
          <ns0:t>채널</ns0:t>
        </ns0:is>
      </ns0:c>
      <ns0:c r="B1" s="1" t="inlineStr">
        <ns0:is>
          <ns0:t>비용</ns0:t>
        </ns0:is>
      </ns0:c>
      <ns0:c r="C1" s="1" t="inlineStr">
        <ns0:is>
          <ns0:t>문의</ns0:t>
        </ns0:is>
      </ns0:c>
      <ns0:c r="D1" s="1" t="inlineStr">
        <ns0:is>
          <ns0:t>계약</ns0:t>
        </ns0:is>
      </ns0:c>
      <ns0:c r="E1" s="1" t="inlineStr">
        <ns0:is>
          <ns0:t>문의 1건당 비용</ns0:t>
        </ns0:is>
      </ns0:c>
      <ns0:c r="F1" s="1" t="inlineStr">
        <ns0:is>
          <ns0:t>계약 1곳당 비용</ns0:t>
        </ns0:is>
      </ns0:c>
      <ns0:c r="G1" s="1" t="inlineStr">
        <ns0:is>
          <ns0:t>문의 중 계약 비율</ns0:t>
        </ns0:is>
      </ns0:c>
    </ns0:row>
    <ns0:row r="2" ht="34" customHeight="1">
      <ns0:c r="A2" s="2" t="inlineStr">
        <ns0:is>
          <ns0:t>검색광고</ns0:t>
        </ns0:is>
      </ns0:c>
      <ns0:c r="B2" s="4" t="n">
        <ns0:v>48000000</ns0:v>
      </ns0:c>
      <ns0:c r="C2" s="4" t="n">
        <ns0:v>240</ns0:v>
      </ns0:c>
      <ns0:c r="D2" s="4" t="n">
        <ns0:v>24</ns0:v>
      </ns0:c>
      <ns0:c r="E2" s="4">
        <ns0:f>B2/C2</ns0:f>
        <ns0:v>200000.0</ns0:v>
      </ns0:c>
      <ns0:c r="F2" s="4">
        <ns0:f>B2/D2</ns0:f>
        <ns0:v>2000000.0</ns0:v>
      </ns0:c>
      <ns0:c r="G2" s="5">
        <ns0:f>D2/C2</ns0:f>
        <ns0:v>0.1</ns0:v>
      </ns0:c>
    </ns0:row>
    <ns0:row r="3" ht="34" customHeight="1">
      <ns0:c r="A3" s="3" t="inlineStr">
        <ns0:is>
          <ns0:t>블로그</ns0:t>
        </ns0:is>
      </ns0:c>
      <ns0:c r="B3" s="6" t="n">
        <ns0:v>12000000</ns0:v>
      </ns0:c>
      <ns0:c r="C3" s="6" t="n">
        <ns0:v>96</ns0:v>
      </ns0:c>
      <ns0:c r="D3" s="6" t="n">
        <ns0:v>12</ns0:v>
      </ns0:c>
      <ns0:c r="E3" s="6">
        <ns0:f>B3/C3</ns0:f>
        <ns0:v>125000.0</ns0:v>
      </ns0:c>
      <ns0:c r="F3" s="6">
        <ns0:f>B3/D3</ns0:f>
        <ns0:v>1000000.0</ns0:v>
      </ns0:c>
      <ns0:c r="G3" s="7">
        <ns0:f>D3/C3</ns0:f>
        <ns0:v>0.125</ns0:v>
      </ns0:c>
    </ns0:row>
    <ns0:row r="4" ht="34" customHeight="1">
      <ns0:c r="A4" s="2" t="inlineStr">
        <ns0:is>
          <ns0:t>인스타그램</ns0:t>
        </ns0:is>
      </ns0:c>
      <ns0:c r="B4" s="4" t="n">
        <ns0:v>18000000</ns0:v>
      </ns0:c>
      <ns0:c r="C4" s="4" t="n">
        <ns0:v>60</ns0:v>
      </ns0:c>
      <ns0:c r="D4" s="4" t="n">
        <ns0:v>3</ns0:v>
      </ns0:c>
      <ns0:c r="E4" s="4">
        <ns0:f>B4/C4</ns0:f>
        <ns0:v>300000.0</ns0:v>
      </ns0:c>
      <ns0:c r="F4" s="4">
        <ns0:f>B4/D4</ns0:f>
        <ns0:v>6000000.0</ns0:v>
      </ns0:c>
      <ns0:c r="G4" s="5">
        <ns0:f>D4/C4</ns0:f>
        <ns0:v>0.05</ns0:v>
      </ns0:c>
    </ns0:row>
    <ns0:row r="5" ht="34" customHeight="1">
      <ns0:c r="A5" s="3" t="inlineStr">
        <ns0:is>
          <ns0:t>박람회</ns0:t>
        </ns0:is>
      </ns0:c>
      <ns0:c r="B5" s="6" t="n">
        <ns0:v>24000000</ns0:v>
      </ns0:c>
      <ns0:c r="C5" s="6" t="n">
        <ns0:v>80</ns0:v>
      </ns0:c>
      <ns0:c r="D5" s="6" t="n">
        <ns0:v>8</ns0:v>
      </ns0:c>
      <ns0:c r="E5" s="6">
        <ns0:f>B5/C5</ns0:f>
        <ns0:v>300000.0</ns0:v>
      </ns0:c>
      <ns0:c r="F5" s="6">
        <ns0:f>B5/D5</ns0:f>
        <ns0:v>3000000.0</ns0:v>
      </ns0:c>
      <ns0:c r="G5" s="7">
        <ns0:f>D5/C5</ns0:f>
        <ns0:v>0.1</ns0:v>
      </ns0:c>
    </ns0:row>
    <ns0:row r="6" ht="34" customHeight="1">
      <ns0:c r="A6" s="2" t="inlineStr">
        <ns0:is>
          <ns0:t>제휴</ns0:t>
        </ns0:is>
      </ns0:c>
      <ns0:c r="B6" s="4" t="n">
        <ns0:v>6000000</ns0:v>
      </ns0:c>
      <ns0:c r="C6" s="4" t="n">
        <ns0:v>72</ns0:v>
      </ns0:c>
      <ns0:c r="D6" s="4" t="n">
        <ns0:v>12</ns0:v>
      </ns0:c>
      <ns0:c r="E6" s="4">
        <ns0:f>B6/C6</ns0:f>
        <ns0:v>83333.33333333333</ns0:v>
      </ns0:c>
      <ns0:c r="F6" s="4">
        <ns0:f>B6/D6</ns0:f>
        <ns0:v>500000.0</ns0:v>
      </ns0:c>
      <ns0:c r="G6" s="5">
        <ns0:f>D6/C6</ns0:f>
        <ns0:v>0.16666666666666666</ns0:v>
      </ns0:c>
    </ns0:row>
    <ns0:row r="7" ht="34" customHeight="1">
      <ns0:c r="A7" s="3" t="inlineStr">
        <ns0:is>
          <ns0:t>고객 소개</ns0:t>
        </ns0:is>
      </ns0:c>
      <ns0:c r="B7" s="6" t="n">
        <ns0:v>5400000</ns0:v>
      </ns0:c>
      <ns0:c r="C7" s="6" t="n">
        <ns0:v>36</ns0:v>
      </ns0:c>
      <ns0:c r="D7" s="6" t="n">
        <ns0:v>9</ns0:v>
      </ns0:c>
      <ns0:c r="E7" s="6">
        <ns0:f>B7/C7</ns0:f>
        <ns0:v>150000.0</ns0:v>
      </ns0:c>
      <ns0:c r="F7" s="6">
        <ns0:f>B7/D7</ns0:f>
        <ns0:v>600000.0</ns0:v>
      </ns0:c>
      <ns0:c r="G7" s="7">
        <ns0:f>D7/C7</ns0:f>
        <ns0:v>0.25</ns0:v>
      </ns0:c>
    </ns0:row>
    <ns0:row r="8" ht="34" customHeight="1">
      <ns0:c r="A8" s="2" t="inlineStr">
        <ns0:is>
          <ns0:t>뉴스레터</ns0:t>
        </ns0:is>
      </ns0:c>
      <ns0:c r="B8" s="4" t="n">
        <ns0:v>3000000</ns0:v>
      </ns0:c>
      <ns0:c r="C8" s="4" t="n">
        <ns0:v>24</ns0:v>
      </ns0:c>
      <ns0:c r="D8" s="4" t="n">
        <ns0:v>2</ns0:v>
      </ns0:c>
      <ns0:c r="E8" s="4">
        <ns0:f>B8/C8</ns0:f>
        <ns0:v>125000.0</ns0:v>
      </ns0:c>
      <ns0:c r="F8" s="4">
        <ns0:f>B8/D8</ns0:f>
        <ns0:v>1500000.0</ns0:v>
      </ns0:c>
      <ns0:c r="G8" s="5">
        <ns0:f>D8/C8</ns0:f>
        <ns0:v>0.08333333333333333</ns0:v>
      </ns0:c>
    </ns0:row>
    <ns0:row r="9" ht="34" customHeight="1">
      <ns0:c r="A9" s="3" t="inlineStr">
        <ns0:is>
          <ns0:t>합계</ns0:t>
        </ns0:is>
      </ns0:c>
      <ns0:c r="B9" s="6">
        <ns0:f>SUM(B2:B8)</ns0:f>
        <ns0:v>116400000</ns0:v>
      </ns0:c>
      <ns0:c r="C9" s="6">
        <ns0:f>SUM(C2:C8)</ns0:f>
        <ns0:v>608</ns0:v>
      </ns0:c>
      <ns0:c r="D9" s="6">
        <ns0:f>SUM(D2:D8)</ns0:f>
        <ns0:v>70</ns0:v>
      </ns0:c>
      <ns0:c r="E9" s="6">
        <ns0:f>B9/C9</ns0:f>
        <ns0:v>191447.36842105264</ns0:v>
      </ns0:c>
      <ns0:c r="F9" s="6">
        <ns0:f>B9/D9</ns0:f>
        <ns0:v>1662857.142857143</ns0:v>
      </ns0:c>
      <ns0:c r="G9" s="7">
        <ns0:f>D9/C9</ns0:f>
        <ns0:v>0.11513157894736842</ns0:v>
      </ns0:c>
    </ns0:row>
  </ns0:sheetData>
  <ns0:autoFilter ref="A1:G9"/>
  <ns0:pageMargins left="0.75" right="0.75" top="1" bottom="1" header="0.5" footer="0.5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/>
  </ns0:sheetPr>
  <ns0:dimension ref="A1:E10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  <ns0:col width="25" customWidth="1" min="3" max="3"/>
    <ns0:col width="25" customWidth="1" min="4" max="4"/>
    <ns0:col width="25" customWidth="1" min="5" max="5"/>
  </ns0:cols>
  <ns0:sheetData>
    <ns0:row r="1" ht="34" customHeight="1">
      <ns0:c r="A1" s="1" t="inlineStr">
        <ns0:is>
          <ns0:t>채널</ns0:t>
        </ns0:is>
      </ns0:c>
      <ns0:c r="B1" s="1" t="inlineStr">
        <ns0:is>
          <ns0:t>작년 비용</ns0:t>
        </ns0:is>
      </ns0:c>
      <ns0:c r="C1" s="1" t="inlineStr">
        <ns0:is>
          <ns0:t>올해 예산</ns0:t>
        </ns0:is>
      </ns0:c>
      <ns0:c r="D1" s="1" t="inlineStr">
        <ns0:is>
          <ns0:t>기본 계약</ns0:t>
        </ns0:is>
      </ns0:c>
      <ns0:c r="E1" s="1" t="inlineStr">
        <ns0:is>
          <ns0:t>보수 계약</ns0:t>
        </ns0:is>
      </ns0:c>
    </ns0:row>
    <ns0:row r="2" ht="34" customHeight="1">
      <ns0:c r="A2" s="2" t="inlineStr">
        <ns0:is>
          <ns0:t>검색광고</ns0:t>
        </ns0:is>
      </ns0:c>
      <ns0:c r="B2" s="4" t="n">
        <ns0:v>48000000</ns0:v>
      </ns0:c>
      <ns0:c r="C2" s="4" t="n">
        <ns0:v>40000000</ns0:v>
      </ns0:c>
      <ns0:c r="D2" s="4">
        <ns0:f>C2/'성적표'!F2</ns0:f>
        <ns0:v>20.0</ns0:v>
      </ns0:c>
      <ns0:c r="E2" s="4">
        <ns0:f>(MIN(B2,C2)+MAX(C2-B2,0)/2)/'성적표'!F2</ns0:f>
        <ns0:v>20.0</ns0:v>
      </ns0:c>
    </ns0:row>
    <ns0:row r="3" ht="34" customHeight="1">
      <ns0:c r="A3" s="3" t="inlineStr">
        <ns0:is>
          <ns0:t>블로그</ns0:t>
        </ns0:is>
      </ns0:c>
      <ns0:c r="B3" s="6" t="n">
        <ns0:v>12000000</ns0:v>
      </ns0:c>
      <ns0:c r="C3" s="6" t="n">
        <ns0:v>24000000</ns0:v>
      </ns0:c>
      <ns0:c r="D3" s="6">
        <ns0:f>C3/'성적표'!F3</ns0:f>
        <ns0:v>24.0</ns0:v>
      </ns0:c>
      <ns0:c r="E3" s="6">
        <ns0:f>(MIN(B3,C3)+MAX(C3-B3,0)/2)/'성적표'!F3</ns0:f>
        <ns0:v>18.0</ns0:v>
      </ns0:c>
    </ns0:row>
    <ns0:row r="4" ht="34" customHeight="1">
      <ns0:c r="A4" s="2" t="inlineStr">
        <ns0:is>
          <ns0:t>인스타그램</ns0:t>
        </ns0:is>
      </ns0:c>
      <ns0:c r="B4" s="4" t="n">
        <ns0:v>18000000</ns0:v>
      </ns0:c>
      <ns0:c r="C4" s="4" t="n">
        <ns0:v>6000000</ns0:v>
      </ns0:c>
      <ns0:c r="D4" s="4">
        <ns0:f>C4/'성적표'!F4</ns0:f>
        <ns0:v>1.0</ns0:v>
      </ns0:c>
      <ns0:c r="E4" s="4">
        <ns0:f>(MIN(B4,C4)+MAX(C4-B4,0)/2)/'성적표'!F4</ns0:f>
        <ns0:v>1.0</ns0:v>
      </ns0:c>
    </ns0:row>
    <ns0:row r="5" ht="34" customHeight="1">
      <ns0:c r="A5" s="3" t="inlineStr">
        <ns0:is>
          <ns0:t>박람회</ns0:t>
        </ns0:is>
      </ns0:c>
      <ns0:c r="B5" s="6" t="n">
        <ns0:v>24000000</ns0:v>
      </ns0:c>
      <ns0:c r="C5" s="6" t="n">
        <ns0:v>12000000</ns0:v>
      </ns0:c>
      <ns0:c r="D5" s="6">
        <ns0:f>C5/'성적표'!F5</ns0:f>
        <ns0:v>4.0</ns0:v>
      </ns0:c>
      <ns0:c r="E5" s="6">
        <ns0:f>(MIN(B5,C5)+MAX(C5-B5,0)/2)/'성적표'!F5</ns0:f>
        <ns0:v>4.0</ns0:v>
      </ns0:c>
    </ns0:row>
    <ns0:row r="6" ht="34" customHeight="1">
      <ns0:c r="A6" s="2" t="inlineStr">
        <ns0:is>
          <ns0:t>제휴</ns0:t>
        </ns0:is>
      </ns0:c>
      <ns0:c r="B6" s="4" t="n">
        <ns0:v>6000000</ns0:v>
      </ns0:c>
      <ns0:c r="C6" s="4" t="n">
        <ns0:v>15000000</ns0:v>
      </ns0:c>
      <ns0:c r="D6" s="4">
        <ns0:f>C6/'성적표'!F6</ns0:f>
        <ns0:v>30.0</ns0:v>
      </ns0:c>
      <ns0:c r="E6" s="4">
        <ns0:f>(MIN(B6,C6)+MAX(C6-B6,0)/2)/'성적표'!F6</ns0:f>
        <ns0:v>21.0</ns0:v>
      </ns0:c>
    </ns0:row>
    <ns0:row r="7" ht="34" customHeight="1">
      <ns0:c r="A7" s="3" t="inlineStr">
        <ns0:is>
          <ns0:t>고객 소개</ns0:t>
        </ns0:is>
      </ns0:c>
      <ns0:c r="B7" s="6" t="n">
        <ns0:v>5400000</ns0:v>
      </ns0:c>
      <ns0:c r="C7" s="6" t="n">
        <ns0:v>11400000</ns0:v>
      </ns0:c>
      <ns0:c r="D7" s="6">
        <ns0:f>C7/'성적표'!F7</ns0:f>
        <ns0:v>19.0</ns0:v>
      </ns0:c>
      <ns0:c r="E7" s="6">
        <ns0:f>(MIN(B7,C7)+MAX(C7-B7,0)/2)/'성적표'!F7</ns0:f>
        <ns0:v>14.0</ns0:v>
      </ns0:c>
    </ns0:row>
    <ns0:row r="8" ht="34" customHeight="1">
      <ns0:c r="A8" s="2" t="inlineStr">
        <ns0:is>
          <ns0:t>뉴스레터</ns0:t>
        </ns0:is>
      </ns0:c>
      <ns0:c r="B8" s="4" t="n">
        <ns0:v>3000000</ns0:v>
      </ns0:c>
      <ns0:c r="C8" s="4" t="n">
        <ns0:v>3000000</ns0:v>
      </ns0:c>
      <ns0:c r="D8" s="4">
        <ns0:f>C8/'성적표'!F8</ns0:f>
        <ns0:v>2.0</ns0:v>
      </ns0:c>
      <ns0:c r="E8" s="4">
        <ns0:f>(MIN(B8,C8)+MAX(C8-B8,0)/2)/'성적표'!F8</ns0:f>
        <ns0:v>2.0</ns0:v>
      </ns0:c>
    </ns0:row>
    <ns0:row r="9" ht="34" customHeight="1">
      <ns0:c r="A9" s="3" t="inlineStr">
        <ns0:is>
          <ns0:t>예비비</ns0:t>
        </ns0:is>
      </ns0:c>
      <ns0:c r="B9" s="6" t="n">
        <ns0:v>0</ns0:v>
      </ns0:c>
      <ns0:c r="C9" s="6" t="n">
        <ns0:v>8600000</ns0:v>
      </ns0:c>
      <ns0:c r="D9" s="6" t="n">
        <ns0:v>0</ns0:v>
      </ns0:c>
      <ns0:c r="E9" s="6" t="n">
        <ns0:v>0</ns0:v>
      </ns0:c>
    </ns0:row>
    <ns0:row r="10" ht="34" customHeight="1">
      <ns0:c r="A10" s="2" t="inlineStr">
        <ns0:is>
          <ns0:t>합계</ns0:t>
        </ns0:is>
      </ns0:c>
      <ns0:c r="B10" s="4">
        <ns0:f>SUM(B2:B9)</ns0:f>
        <ns0:v>116400000</ns0:v>
      </ns0:c>
      <ns0:c r="C10" s="4">
        <ns0:f>SUM(C2:C9)</ns0:f>
        <ns0:v>120000000</ns0:v>
      </ns0:c>
      <ns0:c r="D10" s="4">
        <ns0:f>SUM(D2:D9)</ns0:f>
        <ns0:v>100</ns0:v>
      </ns0:c>
      <ns0:c r="E10" s="4">
        <ns0:f>SUM(E2:E9)</ns0:f>
        <ns0:v>80</ns0:v>
      </ns0:c>
    </ns0:row>
  </ns0:sheetData>
  <ns0:autoFilter ref="A1:E10"/>
  <ns0:pageMargins left="0.75" right="0.75" top="1" bottom="1" header="0.5" footer="0.5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/>
  </ns0:sheetPr>
  <ns0:dimension ref="A1:D6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  <ns0:col width="25" customWidth="1" min="3" max="3"/>
    <ns0:col width="25" customWidth="1" min="4" max="4"/>
  </ns0:cols>
  <ns0:sheetData>
    <ns0:row r="1" ht="34" customHeight="1">
      <ns0:c r="A1" s="1" t="inlineStr">
        <ns0:is>
          <ns0:t>항목</ns0:t>
        </ns0:is>
      </ns0:c>
      <ns0:c r="B1" s="1" t="inlineStr">
        <ns0:is>
          <ns0:t>정리 전</ns0:t>
        </ns0:is>
      </ns0:c>
      <ns0:c r="C1" s="1" t="inlineStr">
        <ns0:is>
          <ns0:t>중복 제외</ns0:t>
        </ns0:is>
      </ns0:c>
      <ns0:c r="D1" s="1" t="inlineStr">
        <ns0:is>
          <ns0:t>정리 후</ns0:t>
        </ns0:is>
      </ns0:c>
    </ns0:row>
    <ns0:row r="2" ht="34" customHeight="1">
      <ns0:c r="A2" s="2" t="inlineStr">
        <ns0:is>
          <ns0:t>비용 · 원</ns0:t>
        </ns0:is>
      </ns0:c>
      <ns0:c r="B2" s="4" t="n">
        <ns0:v>118650000</ns0:v>
      </ns0:c>
      <ns0:c r="C2" s="4" t="n">
        <ns0:v>2250000</ns0:v>
      </ns0:c>
      <ns0:c r="D2" s="4">
        <ns0:f>B2-C2</ns0:f>
        <ns0:v>116400000</ns0:v>
      </ns0:c>
    </ns0:row>
    <ns0:row r="3" ht="34" customHeight="1">
      <ns0:c r="A3" s="3" t="inlineStr">
        <ns0:is>
          <ns0:t>문의 · 건</ns0:t>
        </ns0:is>
      </ns0:c>
      <ns0:c r="B3" s="6" t="n">
        <ns0:v>620</ns0:v>
      </ns0:c>
      <ns0:c r="C3" s="6" t="n">
        <ns0:v>12</ns0:v>
      </ns0:c>
      <ns0:c r="D3" s="6">
        <ns0:f>B3-C3</ns0:f>
        <ns0:v>608</ns0:v>
      </ns0:c>
    </ns0:row>
    <ns0:row r="4" ht="34" customHeight="1">
      <ns0:c r="A4" s="2" t="inlineStr">
        <ns0:is>
          <ns0:t>계약 · 곳</ns0:t>
        </ns0:is>
      </ns0:c>
      <ns0:c r="B4" s="4" t="n">
        <ns0:v>70</ns0:v>
      </ns0:c>
      <ns0:c r="C4" s="4" t="n">
        <ns0:v>0</ns0:v>
      </ns0:c>
      <ns0:c r="D4" s="4">
        <ns0:f>B4-C4</ns0:f>
        <ns0:v>70</ns0:v>
      </ns0:c>
    </ns0:row>
    <ns0:row r="5" ht="34" customHeight="1">
      <ns0:c r="A5" s="3" t="inlineStr">
        <ns0:is>
          <ns0:t>주의</ns0:t>
        </ns0:is>
      </ns0:c>
      <ns0:c r="B5" s="3" t="inlineStr">
        <ns0:is>
          <ns0:t>비용 정리 전은 글자 금액 6칸을 숫자로 읽어 합친 값입니다.</ns0:t>
        </ns0:is>
      </ns0:c>
      <ns0:c r="C5" s="3" t="n"/>
      <ns0:c r="D5" s="3" t="n"/>
    </ns0:row>
    <ns0:row r="6" ht="34" customHeight="1">
      <ns0:c r="A6" s="2" t="inlineStr">
        <ns0:is>
          <ns0:t>중복 지출 줄 금액</ns0:t>
        </ns0:is>
      </ns0:c>
      <ns0:c r="B6" s="4" t="n">
        <ns0:v>250000</ns0:v>
      </ns0:c>
      <ns0:c r="C6" s="4" t="n">
        <ns0:v>1000000</ns0:v>
      </ns0:c>
      <ns0:c r="D6" s="4" t="n">
        <ns0:v>1000000</ns0:v>
      </ns0:c>
    </ns0:row>
  </ns0:sheetData>
  <ns0:autoFilter ref="A1:A1"/>
  <ns0:pageMargins left="0.75" right="0.75" top="1" bottom="1" header="0.5" footer="0.5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/>
  </ns0:sheetPr>
  <ns0:dimension ref="A1:B14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</ns0:cols>
  <ns0:sheetData>
    <ns0:row r="1" ht="34" customHeight="1">
      <ns0:c r="A1" s="1" t="inlineStr">
        <ns0:is>
          <ns0:t>월</ns0:t>
        </ns0:is>
      </ns0:c>
      <ns0:c r="B1" s="1" t="inlineStr">
        <ns0:is>
          <ns0:t>박람회 뺀 문의</ns0:t>
        </ns0:is>
      </ns0:c>
    </ns0:row>
    <ns0:row r="2" ht="34" customHeight="1">
      <ns0:c r="A2" s="4" t="n">
        <ns0:v>1</ns0:v>
      </ns0:c>
      <ns0:c r="B2" s="4" t="n">
        <ns0:v>50</ns0:v>
      </ns0:c>
    </ns0:row>
    <ns0:row r="3" ht="34" customHeight="1">
      <ns0:c r="A3" s="6" t="n">
        <ns0:v>2</ns0:v>
      </ns0:c>
      <ns0:c r="B3" s="6" t="n">
        <ns0:v>53</ns0:v>
      </ns0:c>
    </ns0:row>
    <ns0:row r="4" ht="34" customHeight="1">
      <ns0:c r="A4" s="4" t="n">
        <ns0:v>3</ns0:v>
      </ns0:c>
      <ns0:c r="B4" s="4" t="n">
        <ns0:v>43</ns0:v>
      </ns0:c>
    </ns0:row>
    <ns0:row r="5" ht="34" customHeight="1">
      <ns0:c r="A5" s="6" t="n">
        <ns0:v>4</ns0:v>
      </ns0:c>
      <ns0:c r="B5" s="6" t="n">
        <ns0:v>42</ns0:v>
      </ns0:c>
    </ns0:row>
    <ns0:row r="6" ht="34" customHeight="1">
      <ns0:c r="A6" s="4" t="n">
        <ns0:v>5</ns0:v>
      </ns0:c>
      <ns0:c r="B6" s="4" t="n">
        <ns0:v>42</ns0:v>
      </ns0:c>
    </ns0:row>
    <ns0:row r="7" ht="34" customHeight="1">
      <ns0:c r="A7" s="6" t="n">
        <ns0:v>6</ns0:v>
      </ns0:c>
      <ns0:c r="B7" s="6" t="n">
        <ns0:v>42</ns0:v>
      </ns0:c>
    </ns0:row>
    <ns0:row r="8" ht="34" customHeight="1">
      <ns0:c r="A8" s="4" t="n">
        <ns0:v>7</ns0:v>
      </ns0:c>
      <ns0:c r="B8" s="4" t="n">
        <ns0:v>35</ns0:v>
      </ns0:c>
    </ns0:row>
    <ns0:row r="9" ht="34" customHeight="1">
      <ns0:c r="A9" s="6" t="n">
        <ns0:v>8</ns0:v>
      </ns0:c>
      <ns0:c r="B9" s="6" t="n">
        <ns0:v>34</ns0:v>
      </ns0:c>
    </ns0:row>
    <ns0:row r="10" ht="34" customHeight="1">
      <ns0:c r="A10" s="4" t="n">
        <ns0:v>9</ns0:v>
      </ns0:c>
      <ns0:c r="B10" s="4" t="n">
        <ns0:v>41</ns0:v>
      </ns0:c>
    </ns0:row>
    <ns0:row r="11" ht="34" customHeight="1">
      <ns0:c r="A11" s="6" t="n">
        <ns0:v>10</ns0:v>
      </ns0:c>
      <ns0:c r="B11" s="6" t="n">
        <ns0:v>47</ns0:v>
      </ns0:c>
    </ns0:row>
    <ns0:row r="12" ht="34" customHeight="1">
      <ns0:c r="A12" s="4" t="n">
        <ns0:v>11</ns0:v>
      </ns0:c>
      <ns0:c r="B12" s="4" t="n">
        <ns0:v>53</ns0:v>
      </ns0:c>
    </ns0:row>
    <ns0:row r="13" ht="34" customHeight="1">
      <ns0:c r="A13" s="6" t="n">
        <ns0:v>12</ns0:v>
      </ns0:c>
      <ns0:c r="B13" s="6" t="n">
        <ns0:v>46</ns0:v>
      </ns0:c>
    </ns0:row>
    <ns0:row r="14" ht="34" customHeight="1">
      <ns0:c r="A14" s="2" t="inlineStr">
        <ns0:is>
          <ns0:t>합계</ns0:t>
        </ns0:is>
      </ns0:c>
      <ns0:c r="B14" s="4">
        <ns0:f>SUM(B2:B13)</ns0:f>
        <ns0:v>528</ns0:v>
      </ns0:c>
    </ns0:row>
  </ns0:sheetData>
  <ns0:autoFilter ref="A1:B14"/>
  <ns0:pageMargins left="0.75" right="0.75" top="1" bottom="1" header="0.5" footer="0.5"/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/>
  </ns0:sheetPr>
  <ns0:dimension ref="A1:D10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  <ns0:col width="25" customWidth="1" min="3" max="3"/>
    <ns0:col width="25" customWidth="1" min="4" max="4"/>
  </ns0:cols>
  <ns0:sheetData>
    <ns0:row r="1" ht="34" customHeight="1">
      <ns0:c r="A1" s="1" t="inlineStr">
        <ns0:is>
          <ns0:t>작년 문의</ns0:t>
        </ns0:is>
      </ns0:c>
      <ns0:c r="B1" s="1" t="inlineStr">
        <ns0:is>
          <ns0:t>작년 계약</ns0:t>
        </ns0:is>
      </ns0:c>
      <ns0:c r="C1" s="1" t="inlineStr">
        <ns0:is>
          <ns0:t>계약 비율</ns0:t>
        </ns0:is>
      </ns0:c>
      <ns0:c r="D1" s="1" t="inlineStr">
        <ns0:is>
          <ns0:t>필요한 문의</ns0:t>
        </ns0:is>
      </ns0:c>
    </ns0:row>
    <ns0:row r="2" ht="34" customHeight="1">
      <ns0:c r="A2" s="4" t="n">
        <ns0:v>608</ns0:v>
      </ns0:c>
      <ns0:c r="B2" s="4" t="n">
        <ns0:v>70</ns0:v>
      </ns0:c>
      <ns0:c r="C2" s="5">
        <ns0:f>B2/A2</ns0:f>
        <ns0:v>0.11513157894736842</ns0:v>
      </ns0:c>
      <ns0:c r="D2" s="4">
        <ns0:f>ROUNDUP(100/C2,0)</ns0:f>
        <ns0:v>869</ns0:v>
      </ns0:c>
    </ns0:row>
    <ns0:row r="3" ht="34" customHeight="1">
      <ns0:c r="A3" s="3" t="n"/>
      <ns0:c r="B3" s="3" t="n"/>
      <ns0:c r="C3" s="3" t="n"/>
      <ns0:c r="D3" s="3" t="n"/>
    </ns0:row>
    <ns0:row r="4" ht="34" customHeight="1">
      <ns0:c r="A4" s="2" t="n"/>
      <ns0:c r="B4" s="2" t="n"/>
      <ns0:c r="C4" s="2" t="n"/>
      <ns0:c r="D4" s="2" t="n"/>
    </ns0:row>
    <ns0:row r="5" ht="34" customHeight="1">
      <ns0:c r="A5" s="3" t="inlineStr">
        <ns0:is>
          <ns0:t>분기</ns0:t>
        </ns0:is>
      </ns0:c>
      <ns0:c r="B5" s="3" t="inlineStr">
        <ns0:is>
          <ns0:t>작년 계약</ns0:t>
        </ns0:is>
      </ns0:c>
      <ns0:c r="C5" s="3" t="inlineStr">
        <ns0:is>
          <ns0:t>올해 목표</ns0:t>
        </ns0:is>
      </ns0:c>
      <ns0:c r="D5" s="3" t="n"/>
    </ns0:row>
    <ns0:row r="6" ht="34" customHeight="1">
      <ns0:c r="A6" s="2" t="inlineStr">
        <ns0:is>
          <ns0:t>1분기</ns0:t>
        </ns0:is>
      </ns0:c>
      <ns0:c r="B6" s="4" t="n">
        <ns0:v>21</ns0:v>
      </ns0:c>
      <ns0:c r="C6" s="4" t="n">
        <ns0:v>30</ns0:v>
      </ns0:c>
      <ns0:c r="D6" s="2" t="n"/>
    </ns0:row>
    <ns0:row r="7" ht="34" customHeight="1">
      <ns0:c r="A7" s="3" t="inlineStr">
        <ns0:is>
          <ns0:t>2분기</ns0:t>
        </ns0:is>
      </ns0:c>
      <ns0:c r="B7" s="6" t="n">
        <ns0:v>14</ns0:v>
      </ns0:c>
      <ns0:c r="C7" s="6" t="n">
        <ns0:v>20</ns0:v>
      </ns0:c>
      <ns0:c r="D7" s="3" t="n"/>
    </ns0:row>
    <ns0:row r="8" ht="34" customHeight="1">
      <ns0:c r="A8" s="2" t="inlineStr">
        <ns0:is>
          <ns0:t>3분기</ns0:t>
        </ns0:is>
      </ns0:c>
      <ns0:c r="B8" s="4" t="n">
        <ns0:v>14</ns0:v>
      </ns0:c>
      <ns0:c r="C8" s="4" t="n">
        <ns0:v>20</ns0:v>
      </ns0:c>
      <ns0:c r="D8" s="2" t="n"/>
    </ns0:row>
    <ns0:row r="9" ht="34" customHeight="1">
      <ns0:c r="A9" s="3" t="inlineStr">
        <ns0:is>
          <ns0:t>4분기</ns0:t>
        </ns0:is>
      </ns0:c>
      <ns0:c r="B9" s="6" t="n">
        <ns0:v>21</ns0:v>
      </ns0:c>
      <ns0:c r="C9" s="6" t="n">
        <ns0:v>30</ns0:v>
      </ns0:c>
      <ns0:c r="D9" s="3" t="n"/>
    </ns0:row>
    <ns0:row r="10" ht="34" customHeight="1">
      <ns0:c r="A10" s="2" t="inlineStr">
        <ns0:is>
          <ns0:t>합계</ns0:t>
        </ns0:is>
      </ns0:c>
      <ns0:c r="B10" s="4">
        <ns0:f>SUM(B6:B9)</ns0:f>
        <ns0:v>70</ns0:v>
      </ns0:c>
      <ns0:c r="C10" s="4">
        <ns0:f>SUM(C6:C9)</ns0:f>
        <ns0:v>100</ns0:v>
      </ns0:c>
      <ns0:c r="D10" s="2" t="n"/>
    </ns0:row>
  </ns0:sheetData>
  <ns0:autoFilter ref="A1:A1"/>
  <ns0:pageMargins left="0.75" right="0.75" top="1" bottom="1" header="0.5" footer="0.5"/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/>
  </ns0:sheetPr>
  <ns0:dimension ref="A1:D8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5" customWidth="1" min="2" max="2"/>
    <ns0:col width="25" customWidth="1" min="3" max="3"/>
    <ns0:col width="25" customWidth="1" min="4" max="4"/>
  </ns0:cols>
  <ns0:sheetData>
    <ns0:row r="1" ht="34" customHeight="1">
      <ns0:c r="A1" s="1" t="inlineStr">
        <ns0:is>
          <ns0:t>가상 예시</ns0:t>
        </ns0:is>
      </ns0:c>
      <ns0:c r="B1" s="1" t="inlineStr">
        <ns0:is>
          <ns0:t>2026</ns0:t>
        </ns0:is>
      </ns0:c>
      <ns0:c r="C1" s="1" t="inlineStr">
        <ns0:is>
          <ns0:t>2027 기본</ns0:t>
        </ns0:is>
      </ns0:c>
      <ns0:c r="D1" s="1" t="inlineStr">
        <ns0:is>
          <ns0:t>2027 보수</ns0:t>
        </ns0:is>
      </ns0:c>
    </ns0:row>
    <ns0:row r="2" ht="34" customHeight="1">
      <ns0:c r="A2" s="2" t="inlineStr">
        <ns0:is>
          <ns0:t>채널 비용·예비비</ns0:t>
        </ns0:is>
      </ns0:c>
      <ns0:c r="B2" s="4" t="n">
        <ns0:v>116400000</ns0:v>
      </ns0:c>
      <ns0:c r="C2" s="4" t="n">
        <ns0:v>120000000</ns0:v>
      </ns0:c>
      <ns0:c r="D2" s="4" t="n">
        <ns0:v>120000000</ns0:v>
      </ns0:c>
    </ns0:row>
    <ns0:row r="3" ht="34" customHeight="1">
      <ns0:c r="A3" s="3" t="inlineStr">
        <ns0:is>
          <ns0:t>기획·운영 수수료</ns0:t>
        </ns0:is>
      </ns0:c>
      <ns0:c r="B3" s="6" t="n">
        <ns0:v>18000000</ns0:v>
      </ns0:c>
      <ns0:c r="C3" s="6" t="n">
        <ns0:v>0</ns0:v>
      </ns0:c>
      <ns0:c r="D3" s="6" t="n">
        <ns0:v>0</ns0:v>
      </ns0:c>
    </ns0:row>
    <ns0:row r="4" ht="34" customHeight="1">
      <ns0:c r="A4" s="2" t="inlineStr">
        <ns0:is>
          <ns0:t>총비용·예산</ns0:t>
        </ns0:is>
      </ns0:c>
      <ns0:c r="B4" s="4">
        <ns0:f>SUM(B2:B3)</ns0:f>
        <ns0:v>134400000</ns0:v>
      </ns0:c>
      <ns0:c r="C4" s="4">
        <ns0:f>SUM(C2:C3)</ns0:f>
        <ns0:v>120000000</ns0:v>
      </ns0:c>
      <ns0:c r="D4" s="4">
        <ns0:f>SUM(D2:D3)</ns0:f>
        <ns0:v>120000000</ns0:v>
      </ns0:c>
    </ns0:row>
    <ns0:row r="5" ht="34" customHeight="1">
      <ns0:c r="A5" s="3" t="inlineStr">
        <ns0:is>
          <ns0:t>계약 · 곳</ns0:t>
        </ns0:is>
      </ns0:c>
      <ns0:c r="B5" s="6" t="n">
        <ns0:v>70</ns0:v>
      </ns0:c>
      <ns0:c r="C5" s="6" t="n">
        <ns0:v>100</ns0:v>
      </ns0:c>
      <ns0:c r="D5" s="6" t="n">
        <ns0:v>80</ns0:v>
      </ns0:c>
    </ns0:row>
    <ns0:row r="6" ht="34" customHeight="1">
      <ns0:c r="A6" s="2" t="inlineStr">
        <ns0:is>
          <ns0:t>첫해 평균 매출 · 원</ns0:t>
        </ns0:is>
      </ns0:c>
      <ns0:c r="B6" s="4" t="n">
        <ns0:v>4800000</ns0:v>
      </ns0:c>
      <ns0:c r="C6" s="4" t="n">
        <ns0:v>4800000</ns0:v>
      </ns0:c>
      <ns0:c r="D6" s="4" t="n">
        <ns0:v>4800000</ns0:v>
      </ns0:c>
    </ns0:row>
    <ns0:row r="7" ht="34" customHeight="1">
      <ns0:c r="A7" s="3" t="inlineStr">
        <ns0:is>
          <ns0:t>첫해 매출</ns0:t>
        </ns0:is>
      </ns0:c>
      <ns0:c r="B7" s="6">
        <ns0:f>B5*B6</ns0:f>
        <ns0:v>336000000</ns0:v>
      </ns0:c>
      <ns0:c r="C7" s="6">
        <ns0:f>C5*C6</ns0:f>
        <ns0:v>480000000</ns0:v>
      </ns0:c>
      <ns0:c r="D7" s="6">
        <ns0:f>D5*D6</ns0:f>
        <ns0:v>384000000</ns0:v>
      </ns0:c>
    </ns0:row>
    <ns0:row r="8" ht="34" customHeight="1">
      <ns0:c r="A8" s="2" t="inlineStr">
        <ns0:is>
          <ns0:t>설명</ns0:t>
        </ns0:is>
      </ns0:c>
      <ns0:c r="B8" s="2" t="inlineStr">
        <ns0:is>
          <ns0:t>매출은 이익과 다르며, 예상은 확정 실적이 아닙니다.</ns0:t>
        </ns0:is>
      </ns0:c>
      <ns0:c r="C8" s="2" t="n"/>
      <ns0:c r="D8" s="2" t="n"/>
    </ns0:row>
  </ns0:sheetData>
  <ns0:autoFilter ref="A1:A1"/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2026-11-04T14:05:22Z</dcterms:created>
  <dcterms:modified xmlns:dcterms="http://purl.org/dc/terms/" xmlns:xsi="http://www.w3.org/2001/XMLSchema-instance" xsi:type="dcterms:W3CDTF">2026-11-04T14:05:22Z</dcterms:modified>
</cp:coreProperties>
</file>