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기록" sheetId="2" state="visible" r:id="rId4"/>
    <sheet name="확인대기" sheetId="3" state="visible" r:id="rId5"/>
    <sheet name="최근평가" sheetId="4" state="visible" r:id="rId6"/>
    <sheet name="역량지도" sheetId="5" state="visible" r:id="rId7"/>
    <sheet name="육성계획" sheetId="6" state="visible" r:id="rId8"/>
    <sheet name="시간계산" sheetId="7" state="visible" r:id="rId9"/>
    <sheet name="비용비교" sheetId="8" state="visible" r:id="rId10"/>
    <sheet name="재계산점검" sheetId="9" state="visible" r:id="rId11"/>
  </sheets>
  <definedNames>
    <definedName function="false" hidden="false" localSheetId="7" name="_xlnm.Print_Titles" vbProcedure="false">비용비교!$1:$3</definedName>
    <definedName function="false" hidden="true" localSheetId="7" name="_xlnm._FilterDatabase" vbProcedure="false">비용비교!$A$3:$C$16</definedName>
    <definedName function="false" hidden="false" localSheetId="6" name="_xlnm.Print_Titles" vbProcedure="false">시간계산!$1:$3</definedName>
    <definedName function="false" hidden="true" localSheetId="6" name="_xlnm._FilterDatabase" vbProcedure="false">시간계산!$A$3:$E$7</definedName>
    <definedName function="false" hidden="false" localSheetId="0" name="_xlnm.Print_Titles" vbProcedure="false">안내!$1:$3</definedName>
    <definedName function="false" hidden="true" localSheetId="0" name="_xlnm._FilterDatabase" vbProcedure="false">안내!$A$3:$B$8</definedName>
    <definedName function="false" hidden="false" localSheetId="4" name="_xlnm.Print_Titles" vbProcedure="false">역량지도!$1:$3</definedName>
    <definedName function="false" hidden="true" localSheetId="4" name="_xlnm._FilterDatabase" vbProcedure="false">역량지도!$A$3:$H$15</definedName>
    <definedName function="false" hidden="false" localSheetId="5" name="_xlnm.Print_Titles" vbProcedure="false">육성계획!$1:$3</definedName>
    <definedName function="false" hidden="true" localSheetId="5" name="_xlnm._FilterDatabase" vbProcedure="false">육성계획!$A$3:$I$7</definedName>
    <definedName function="false" hidden="false" localSheetId="8" name="_xlnm.Print_Titles" vbProcedure="false">재계산점검!$1:$3</definedName>
    <definedName function="false" hidden="true" localSheetId="8" name="_xlnm._FilterDatabase" vbProcedure="false">재계산점검!$A$3:$D$13</definedName>
    <definedName function="false" hidden="false" localSheetId="1" name="_xlnm.Print_Titles" vbProcedure="false">정리기록!$1:$3</definedName>
    <definedName function="false" hidden="true" localSheetId="1" name="_xlnm._FilterDatabase" vbProcedure="false">정리기록!$A$3:$D$8</definedName>
    <definedName function="false" hidden="false" localSheetId="3" name="_xlnm.Print_Titles" vbProcedure="false">최근평가!$1:$3</definedName>
    <definedName function="false" hidden="true" localSheetId="3" name="_xlnm._FilterDatabase" vbProcedure="false">최근평가!$A$3:$H$75</definedName>
    <definedName function="false" hidden="false" localSheetId="2" name="_xlnm.Print_Titles" vbProcedure="false">확인대기!$1:$3</definedName>
    <definedName function="false" hidden="true" localSheetId="2" name="_xlnm._FilterDatabase" vbProcedure="false">확인대기!$A$3:$F$7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<sst xmlns="http://schemas.openxmlformats.org/spreadsheetml/2006/main" count="562" uniqueCount="282">
  <si>
    <t xml:space="preserve">안내 | 한결물류(가명) 이천센터</t>
  </si>
  <si>
    <t xml:space="preserve">교육 영상 시연용 가상 자료</t>
  </si>
  <si>
    <t xml:space="preserve">항목</t>
  </si>
  <si>
    <t xml:space="preserve">내용</t>
  </si>
  <si>
    <t xml:space="preserve">구분</t>
  </si>
  <si>
    <t xml:space="preserve">결과 예시 / 2026-10 잠정 지도</t>
  </si>
  <si>
    <t xml:space="preserve">입력</t>
  </si>
  <si>
    <t xml:space="preserve">자기평가 원본·운영기준·교육비 PDF·현장회의 그림</t>
  </si>
  <si>
    <t xml:space="preserve">상태</t>
  </si>
  <si>
    <t xml:space="preserve">근거 포함 68칸, 확인 대기 4칸. 확정 역량·교육 성과 아님.</t>
  </si>
  <si>
    <t xml:space="preserve">사용</t>
  </si>
  <si>
    <t xml:space="preserve">계산식 확인 후 결과 폴더에 저장. 원본은 보존.</t>
  </si>
  <si>
    <t xml:space="preserve">재계산</t>
  </si>
  <si>
    <t xml:space="preserve">단가를 600000→700000으로 바꾸면 절감 1600000원. 원래 값으로 복구.</t>
  </si>
  <si>
    <t xml:space="preserve">정리기록 | 한결물류(가명) 이천센터</t>
  </si>
  <si>
    <t xml:space="preserve">전</t>
  </si>
  <si>
    <t xml:space="preserve">후</t>
  </si>
  <si>
    <t xml:space="preserve">규칙</t>
  </si>
  <si>
    <t xml:space="preserve">전체 행</t>
  </si>
  <si>
    <t xml:space="preserve">같은 평가 번호·같은 값의 중복 4행만 제외</t>
  </si>
  <si>
    <t xml:space="preserve">현재 평가</t>
  </si>
  <si>
    <t xml:space="preserve">2026-10만 현재 지도</t>
  </si>
  <si>
    <t xml:space="preserve">근거 포함</t>
  </si>
  <si>
    <t xml:space="preserve">확인 대기 4칸 분리</t>
  </si>
  <si>
    <t xml:space="preserve">역량 표기</t>
  </si>
  <si>
    <t xml:space="preserve">재고실사·출고조정·운임 정산</t>
  </si>
  <si>
    <t xml:space="preserve">재고 실사·출고 조율·운송비 정산</t>
  </si>
  <si>
    <t xml:space="preserve">구성원 번호로 이름 맞춤</t>
  </si>
  <si>
    <t xml:space="preserve">중복 번호</t>
  </si>
  <si>
    <t xml:space="preserve">평가-07-M01-S1 / 평가-08-M01-S3</t>
  </si>
  <si>
    <t xml:space="preserve">평가-09-M02-S2 / 평가-10-M01-S1</t>
  </si>
  <si>
    <t xml:space="preserve">원본 그대로 보존</t>
  </si>
  <si>
    <t xml:space="preserve">확인대기 | 한결물류(가명) 이천센터</t>
  </si>
  <si>
    <t xml:space="preserve">평가 번호</t>
  </si>
  <si>
    <t xml:space="preserve">구성원</t>
  </si>
  <si>
    <t xml:space="preserve">역량</t>
  </si>
  <si>
    <t xml:space="preserve">빈 항목</t>
  </si>
  <si>
    <t xml:space="preserve">확인할 사람</t>
  </si>
  <si>
    <t xml:space="preserve">처리</t>
  </si>
  <si>
    <t xml:space="preserve">평가-10-M05-S6</t>
  </si>
  <si>
    <t xml:space="preserve">정OO 주임</t>
  </si>
  <si>
    <t xml:space="preserve">업무 인수인계</t>
  </si>
  <si>
    <t xml:space="preserve">근거</t>
  </si>
  <si>
    <t xml:space="preserve">부족 집계 제외, 지도에는 확인 대기로 유지</t>
  </si>
  <si>
    <t xml:space="preserve">평가-10-M06-S6</t>
  </si>
  <si>
    <t xml:space="preserve">한OO 사원</t>
  </si>
  <si>
    <t xml:space="preserve">평가-10-M11-S5</t>
  </si>
  <si>
    <t xml:space="preserve">신OO 사원</t>
  </si>
  <si>
    <t xml:space="preserve">주간 보고</t>
  </si>
  <si>
    <t xml:space="preserve">점수</t>
  </si>
  <si>
    <t xml:space="preserve">평가-10-M12-S4</t>
  </si>
  <si>
    <t xml:space="preserve">조OO 사원</t>
  </si>
  <si>
    <t xml:space="preserve">고객 응대</t>
  </si>
  <si>
    <t xml:space="preserve">최근평가 | 한결물류(가명) 이천센터</t>
  </si>
  <si>
    <t xml:space="preserve">번호</t>
  </si>
  <si>
    <t xml:space="preserve">가명</t>
  </si>
  <si>
    <t xml:space="preserve">자기 점수</t>
  </si>
  <si>
    <t xml:space="preserve">집계 점수</t>
  </si>
  <si>
    <t xml:space="preserve">평가-10-M01-S1</t>
  </si>
  <si>
    <t xml:space="preserve">M01</t>
  </si>
  <si>
    <t xml:space="preserve">박OO 주임</t>
  </si>
  <si>
    <t xml:space="preserve">재고 실사</t>
  </si>
  <si>
    <t xml:space="preserve">10월 재고 실사 연습표 M01-1</t>
  </si>
  <si>
    <t xml:space="preserve">평가-10-M01-S2</t>
  </si>
  <si>
    <t xml:space="preserve">출고 조율</t>
  </si>
  <si>
    <t xml:space="preserve">10월 출고 조율 연습표 M01-2</t>
  </si>
  <si>
    <t xml:space="preserve">평가-10-M01-S3</t>
  </si>
  <si>
    <t xml:space="preserve">운송비 정산</t>
  </si>
  <si>
    <t xml:space="preserve">10월 운송비 정산 연습표 M01-3</t>
  </si>
  <si>
    <t xml:space="preserve">평가-10-M01-S4</t>
  </si>
  <si>
    <t xml:space="preserve">10월 고객 응대 연습표 M01-4</t>
  </si>
  <si>
    <t xml:space="preserve">평가-10-M01-S5</t>
  </si>
  <si>
    <t xml:space="preserve">10월 주간 보고 연습표 M01-5</t>
  </si>
  <si>
    <t xml:space="preserve">평가-10-M01-S6</t>
  </si>
  <si>
    <t xml:space="preserve">10월 업무 인수인계 연습표 M01-6</t>
  </si>
  <si>
    <t xml:space="preserve">평가-10-M02-S1</t>
  </si>
  <si>
    <t xml:space="preserve">M02</t>
  </si>
  <si>
    <t xml:space="preserve">최OO 대리</t>
  </si>
  <si>
    <t xml:space="preserve">10월 재고 실사 연습표 M02-1</t>
  </si>
  <si>
    <t xml:space="preserve">평가-10-M02-S2</t>
  </si>
  <si>
    <t xml:space="preserve">10월 출고 조율 연습표 M02-2</t>
  </si>
  <si>
    <t xml:space="preserve">평가-10-M02-S3</t>
  </si>
  <si>
    <t xml:space="preserve">10월 운송비 정산 연습표 M02-3</t>
  </si>
  <si>
    <t xml:space="preserve">평가-10-M02-S4</t>
  </si>
  <si>
    <t xml:space="preserve">10월 고객 응대 연습표 M02-4</t>
  </si>
  <si>
    <t xml:space="preserve">평가-10-M02-S5</t>
  </si>
  <si>
    <t xml:space="preserve">10월 주간 보고 연습표 M02-5</t>
  </si>
  <si>
    <t xml:space="preserve">평가-10-M02-S6</t>
  </si>
  <si>
    <t xml:space="preserve">10월 업무 인수인계 연습표 M02-6</t>
  </si>
  <si>
    <t xml:space="preserve">평가-10-M03-S1</t>
  </si>
  <si>
    <t xml:space="preserve">M03</t>
  </si>
  <si>
    <t xml:space="preserve">김OO 과장</t>
  </si>
  <si>
    <t xml:space="preserve">10월 재고 실사 연습표 M03-1</t>
  </si>
  <si>
    <t xml:space="preserve">평가-10-M03-S2</t>
  </si>
  <si>
    <t xml:space="preserve">10월 출고 조율 연습표 M03-2</t>
  </si>
  <si>
    <t xml:space="preserve">평가-10-M03-S3</t>
  </si>
  <si>
    <t xml:space="preserve">10월 운송비 정산 연습표 M03-3</t>
  </si>
  <si>
    <t xml:space="preserve">평가-10-M03-S4</t>
  </si>
  <si>
    <t xml:space="preserve">10월 고객 응대 연습표 M03-4</t>
  </si>
  <si>
    <t xml:space="preserve">평가-10-M03-S5</t>
  </si>
  <si>
    <t xml:space="preserve">10월 주간 보고 연습표 M03-5</t>
  </si>
  <si>
    <t xml:space="preserve">평가-10-M03-S6</t>
  </si>
  <si>
    <t xml:space="preserve">10월 업무 인수인계 연습표 M03-6</t>
  </si>
  <si>
    <t xml:space="preserve">평가-10-M04-S1</t>
  </si>
  <si>
    <t xml:space="preserve">M04</t>
  </si>
  <si>
    <t xml:space="preserve">이OO 대리</t>
  </si>
  <si>
    <t xml:space="preserve">10월 재고 실사 연습표 M04-1</t>
  </si>
  <si>
    <t xml:space="preserve">평가-10-M04-S2</t>
  </si>
  <si>
    <t xml:space="preserve">10월 출고 조율 연습표 M04-2</t>
  </si>
  <si>
    <t xml:space="preserve">평가-10-M04-S3</t>
  </si>
  <si>
    <t xml:space="preserve">10월 운송비 정산 연습표 M04-3</t>
  </si>
  <si>
    <t xml:space="preserve">평가-10-M04-S4</t>
  </si>
  <si>
    <t xml:space="preserve">10월 고객 응대 연습표 M04-4</t>
  </si>
  <si>
    <t xml:space="preserve">평가-10-M04-S5</t>
  </si>
  <si>
    <t xml:space="preserve">10월 주간 보고 연습표 M04-5</t>
  </si>
  <si>
    <t xml:space="preserve">평가-10-M04-S6</t>
  </si>
  <si>
    <t xml:space="preserve">10월 업무 인수인계 연습표 M04-6</t>
  </si>
  <si>
    <t xml:space="preserve">평가-10-M05-S1</t>
  </si>
  <si>
    <t xml:space="preserve">M05</t>
  </si>
  <si>
    <t xml:space="preserve">10월 재고 실사 연습표 M05-1</t>
  </si>
  <si>
    <t xml:space="preserve">평가-10-M05-S2</t>
  </si>
  <si>
    <t xml:space="preserve">10월 출고 조율 연습표 M05-2</t>
  </si>
  <si>
    <t xml:space="preserve">평가-10-M05-S3</t>
  </si>
  <si>
    <t xml:space="preserve">10월 운송비 정산 연습표 M05-3</t>
  </si>
  <si>
    <t xml:space="preserve">평가-10-M05-S4</t>
  </si>
  <si>
    <t xml:space="preserve">10월 고객 응대 연습표 M05-4</t>
  </si>
  <si>
    <t xml:space="preserve">평가-10-M05-S5</t>
  </si>
  <si>
    <t xml:space="preserve">10월 주간 보고 연습표 M05-5</t>
  </si>
  <si>
    <t xml:space="preserve">평가-10-M06-S1</t>
  </si>
  <si>
    <t xml:space="preserve">M06</t>
  </si>
  <si>
    <t xml:space="preserve">10월 재고 실사 연습표 M06-1</t>
  </si>
  <si>
    <t xml:space="preserve">평가-10-M06-S2</t>
  </si>
  <si>
    <t xml:space="preserve">10월 출고 조율 연습표 M06-2</t>
  </si>
  <si>
    <t xml:space="preserve">평가-10-M06-S3</t>
  </si>
  <si>
    <t xml:space="preserve">10월 운송비 정산 연습표 M06-3</t>
  </si>
  <si>
    <t xml:space="preserve">평가-10-M06-S4</t>
  </si>
  <si>
    <t xml:space="preserve">10월 고객 응대 연습표 M06-4</t>
  </si>
  <si>
    <t xml:space="preserve">평가-10-M06-S5</t>
  </si>
  <si>
    <t xml:space="preserve">10월 주간 보고 연습표 M06-5</t>
  </si>
  <si>
    <t xml:space="preserve">평가-10-M07-S1</t>
  </si>
  <si>
    <t xml:space="preserve">M07</t>
  </si>
  <si>
    <t xml:space="preserve">윤OO 사원</t>
  </si>
  <si>
    <t xml:space="preserve">10월 재고 실사 연습표 M07-1</t>
  </si>
  <si>
    <t xml:space="preserve">평가-10-M07-S2</t>
  </si>
  <si>
    <t xml:space="preserve">10월 출고 조율 연습표 M07-2</t>
  </si>
  <si>
    <t xml:space="preserve">평가-10-M07-S3</t>
  </si>
  <si>
    <t xml:space="preserve">10월 운송비 정산 연습표 M07-3</t>
  </si>
  <si>
    <t xml:space="preserve">평가-10-M07-S4</t>
  </si>
  <si>
    <t xml:space="preserve">10월 고객 응대 연습표 M07-4</t>
  </si>
  <si>
    <t xml:space="preserve">평가-10-M07-S5</t>
  </si>
  <si>
    <t xml:space="preserve">10월 주간 보고 연습표 M07-5</t>
  </si>
  <si>
    <t xml:space="preserve">평가-10-M07-S6</t>
  </si>
  <si>
    <t xml:space="preserve">10월 업무 인수인계 연습표 M07-6</t>
  </si>
  <si>
    <t xml:space="preserve">평가-10-M08-S1</t>
  </si>
  <si>
    <t xml:space="preserve">M08</t>
  </si>
  <si>
    <t xml:space="preserve">오OO 사원</t>
  </si>
  <si>
    <t xml:space="preserve">10월 재고 실사 연습표 M08-1</t>
  </si>
  <si>
    <t xml:space="preserve">평가-10-M08-S2</t>
  </si>
  <si>
    <t xml:space="preserve">10월 출고 조율 연습표 M08-2</t>
  </si>
  <si>
    <t xml:space="preserve">평가-10-M08-S3</t>
  </si>
  <si>
    <t xml:space="preserve">10월 운송비 정산 연습표 M08-3</t>
  </si>
  <si>
    <t xml:space="preserve">평가-10-M08-S4</t>
  </si>
  <si>
    <t xml:space="preserve">10월 고객 응대 연습표 M08-4</t>
  </si>
  <si>
    <t xml:space="preserve">평가-10-M08-S5</t>
  </si>
  <si>
    <t xml:space="preserve">10월 주간 보고 연습표 M08-5</t>
  </si>
  <si>
    <t xml:space="preserve">평가-10-M08-S6</t>
  </si>
  <si>
    <t xml:space="preserve">10월 업무 인수인계 연습표 M08-6</t>
  </si>
  <si>
    <t xml:space="preserve">평가-10-M09-S1</t>
  </si>
  <si>
    <t xml:space="preserve">M09</t>
  </si>
  <si>
    <t xml:space="preserve">송OO 주임</t>
  </si>
  <si>
    <t xml:space="preserve">10월 재고 실사 연습표 M09-1</t>
  </si>
  <si>
    <t xml:space="preserve">평가-10-M09-S2</t>
  </si>
  <si>
    <t xml:space="preserve">10월 출고 조율 연습표 M09-2</t>
  </si>
  <si>
    <t xml:space="preserve">평가-10-M09-S3</t>
  </si>
  <si>
    <t xml:space="preserve">10월 운송비 정산 연습표 M09-3</t>
  </si>
  <si>
    <t xml:space="preserve">평가-10-M09-S4</t>
  </si>
  <si>
    <t xml:space="preserve">10월 고객 응대 연습표 M09-4</t>
  </si>
  <si>
    <t xml:space="preserve">평가-10-M09-S5</t>
  </si>
  <si>
    <t xml:space="preserve">10월 주간 보고 연습표 M09-5</t>
  </si>
  <si>
    <t xml:space="preserve">평가-10-M09-S6</t>
  </si>
  <si>
    <t xml:space="preserve">10월 업무 인수인계 연습표 M09-6</t>
  </si>
  <si>
    <t xml:space="preserve">평가-10-M10-S1</t>
  </si>
  <si>
    <t xml:space="preserve">M10</t>
  </si>
  <si>
    <t xml:space="preserve">임OO 사원</t>
  </si>
  <si>
    <t xml:space="preserve">10월 재고 실사 연습표 M10-1</t>
  </si>
  <si>
    <t xml:space="preserve">평가-10-M10-S2</t>
  </si>
  <si>
    <t xml:space="preserve">10월 출고 조율 연습표 M10-2</t>
  </si>
  <si>
    <t xml:space="preserve">평가-10-M10-S3</t>
  </si>
  <si>
    <t xml:space="preserve">10월 운송비 정산 연습표 M10-3</t>
  </si>
  <si>
    <t xml:space="preserve">평가-10-M10-S4</t>
  </si>
  <si>
    <t xml:space="preserve">10월 고객 응대 연습표 M10-4</t>
  </si>
  <si>
    <t xml:space="preserve">평가-10-M10-S5</t>
  </si>
  <si>
    <t xml:space="preserve">10월 주간 보고 연습표 M10-5</t>
  </si>
  <si>
    <t xml:space="preserve">평가-10-M10-S6</t>
  </si>
  <si>
    <t xml:space="preserve">10월 업무 인수인계 연습표 M10-6</t>
  </si>
  <si>
    <t xml:space="preserve">평가-10-M11-S1</t>
  </si>
  <si>
    <t xml:space="preserve">M11</t>
  </si>
  <si>
    <t xml:space="preserve">10월 재고 실사 연습표 M11-1</t>
  </si>
  <si>
    <t xml:space="preserve">평가-10-M11-S2</t>
  </si>
  <si>
    <t xml:space="preserve">10월 출고 조율 연습표 M11-2</t>
  </si>
  <si>
    <t xml:space="preserve">평가-10-M11-S3</t>
  </si>
  <si>
    <t xml:space="preserve">10월 운송비 정산 연습표 M11-3</t>
  </si>
  <si>
    <t xml:space="preserve">평가-10-M11-S4</t>
  </si>
  <si>
    <t xml:space="preserve">10월 고객 응대 연습표 M11-4</t>
  </si>
  <si>
    <t xml:space="preserve">10월 주간 보고 연습표 M11-5</t>
  </si>
  <si>
    <t xml:space="preserve">평가-10-M11-S6</t>
  </si>
  <si>
    <t xml:space="preserve">10월 업무 인수인계 연습표 M11-6</t>
  </si>
  <si>
    <t xml:space="preserve">평가-10-M12-S1</t>
  </si>
  <si>
    <t xml:space="preserve">M12</t>
  </si>
  <si>
    <t xml:space="preserve">10월 재고 실사 연습표 M12-1</t>
  </si>
  <si>
    <t xml:space="preserve">평가-10-M12-S2</t>
  </si>
  <si>
    <t xml:space="preserve">10월 출고 조율 연습표 M12-2</t>
  </si>
  <si>
    <t xml:space="preserve">평가-10-M12-S3</t>
  </si>
  <si>
    <t xml:space="preserve">10월 운송비 정산 연습표 M12-3</t>
  </si>
  <si>
    <t xml:space="preserve">10월 고객 응대 연습표 M12-4</t>
  </si>
  <si>
    <t xml:space="preserve">평가-10-M12-S5</t>
  </si>
  <si>
    <t xml:space="preserve">10월 주간 보고 연습표 M12-5</t>
  </si>
  <si>
    <t xml:space="preserve">평가-10-M12-S6</t>
  </si>
  <si>
    <t xml:space="preserve">10월 업무 인수인계 연습표 M12-6</t>
  </si>
  <si>
    <t xml:space="preserve">역량지도 | 한결물류(가명) 이천센터</t>
  </si>
  <si>
    <t xml:space="preserve">잠정 독립</t>
  </si>
  <si>
    <t xml:space="preserve">육성 검토</t>
  </si>
  <si>
    <t xml:space="preserve">확인 대기</t>
  </si>
  <si>
    <t xml:space="preserve">육성계획 | 한결물류(가명) 이천센터</t>
  </si>
  <si>
    <t xml:space="preserve">조</t>
  </si>
  <si>
    <t xml:space="preserve">멘토</t>
  </si>
  <si>
    <t xml:space="preserve">학습자</t>
  </si>
  <si>
    <t xml:space="preserve">시작</t>
  </si>
  <si>
    <t xml:space="preserve">목표</t>
  </si>
  <si>
    <t xml:space="preserve">종료</t>
  </si>
  <si>
    <t xml:space="preserve">회차</t>
  </si>
  <si>
    <t xml:space="preserve">확인</t>
  </si>
  <si>
    <t xml:space="preserve">1·3·5·7주 각 1시간</t>
  </si>
  <si>
    <t xml:space="preserve">실제 과제·확인자·날짜 기록</t>
  </si>
  <si>
    <t xml:space="preserve">시간계산 | 한결물류(가명) 이천센터</t>
  </si>
  <si>
    <t xml:space="preserve">조 수</t>
  </si>
  <si>
    <t xml:space="preserve">회 수</t>
  </si>
  <si>
    <t xml:space="preserve">시간</t>
  </si>
  <si>
    <t xml:space="preserve">총 인시</t>
  </si>
  <si>
    <t xml:space="preserve">조율·취합</t>
  </si>
  <si>
    <t xml:space="preserve">전체</t>
  </si>
  <si>
    <t xml:space="preserve">비용비교 | 한결물류(가명) 이천센터</t>
  </si>
  <si>
    <t xml:space="preserve">값</t>
  </si>
  <si>
    <t xml:space="preserve">설명</t>
  </si>
  <si>
    <t xml:space="preserve">원안 외부교육 좌석</t>
  </si>
  <si>
    <t xml:space="preserve">예시</t>
  </si>
  <si>
    <t xml:space="preserve">유지 외부교육 좌석</t>
  </si>
  <si>
    <t xml:space="preserve">검토안</t>
  </si>
  <si>
    <t xml:space="preserve">1석 단가</t>
  </si>
  <si>
    <t xml:space="preserve">세금·교재 포함 가정</t>
  </si>
  <si>
    <t xml:space="preserve">시간 단가</t>
  </si>
  <si>
    <t xml:space="preserve">업무 시간 환산</t>
  </si>
  <si>
    <t xml:space="preserve">교재·소모품</t>
  </si>
  <si>
    <t xml:space="preserve">현금 지출</t>
  </si>
  <si>
    <t xml:space="preserve">사내 총 인시</t>
  </si>
  <si>
    <t xml:space="preserve">멘토·학습자·조율</t>
  </si>
  <si>
    <t xml:space="preserve">원안 현금</t>
  </si>
  <si>
    <t xml:space="preserve">4,800,000원</t>
  </si>
  <si>
    <t xml:space="preserve">비교안 현금</t>
  </si>
  <si>
    <t xml:space="preserve">2,520,000원</t>
  </si>
  <si>
    <t xml:space="preserve">사내 시간 환산</t>
  </si>
  <si>
    <t xml:space="preserve">1,080,000원</t>
  </si>
  <si>
    <t xml:space="preserve">비교안 환산 비용</t>
  </si>
  <si>
    <t xml:space="preserve">3,600,000원</t>
  </si>
  <si>
    <t xml:space="preserve">현금 지출 차이</t>
  </si>
  <si>
    <t xml:space="preserve">2,280,000원</t>
  </si>
  <si>
    <t xml:space="preserve">환산 비용 절감</t>
  </si>
  <si>
    <t xml:space="preserve">1,200,000원</t>
  </si>
  <si>
    <t xml:space="preserve">절감률</t>
  </si>
  <si>
    <t xml:space="preserve">25%</t>
  </si>
  <si>
    <t xml:space="preserve">재계산점검 | 한결물류(가명) 이천센터</t>
  </si>
  <si>
    <t xml:space="preserve">점검</t>
  </si>
  <si>
    <t xml:space="preserve">원본 기준</t>
  </si>
  <si>
    <t xml:space="preserve">엑셀 결과</t>
  </si>
  <si>
    <t xml:space="preserve">기대 결과</t>
  </si>
  <si>
    <t xml:space="preserve">원본 전체</t>
  </si>
  <si>
    <t xml:space="preserve">일치</t>
  </si>
  <si>
    <t xml:space="preserve">중복 제외</t>
  </si>
  <si>
    <t xml:space="preserve">10월 칸 수</t>
  </si>
  <si>
    <t xml:space="preserve">숫자 칸</t>
  </si>
  <si>
    <t xml:space="preserve">독립 표시</t>
  </si>
  <si>
    <t xml:space="preserve">구분 합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</si>
</sst>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DAF2D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AF2DD"/>
          <bgColor rgb="FF000000"/>
        </patternFill>
      </fill>
    </dxf>
    <dxf>
      <fill>
        <patternFill patternType="solid">
          <fgColor rgb="FFFFF1C1"/>
          <bgColor rgb="FF000000"/>
        </patternFill>
      </fill>
    </dxf>
    <dxf>
      <fill>
        <patternFill patternType="solid">
          <fgColor rgb="FFE4E1D8"/>
          <bgColor rgb="FF000000"/>
        </patternFill>
      </fill>
    </dxf>
    <dxf>
      <fill>
        <patternFill>
          <bgColor rgb="FFDAF2DD"/>
        </patternFill>
      </fill>
    </dxf>
    <dxf>
      <fill>
        <patternFill>
          <bgColor rgb="FFFFF1C1"/>
        </patternFill>
      </fill>
    </dxf>
    <dxf>
      <fill>
        <patternFill>
          <bgColor rgb="FFE4E1D8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C1"/>
      <rgbColor rgb="FFCCFFFF"/>
      <rgbColor rgb="FF660066"/>
      <rgbColor rgb="FFFF8080"/>
      <rgbColor rgb="FF0066CC"/>
      <rgbColor rgb="FFE4E1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AF2DD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96.32"/>
  </cols>
  <sheetData>
    <row r="1" customFormat="false" ht="33.75" hidden="false" customHeight="true" outlineLevel="0" collapsed="false">
      <c r="A1" s="1" t="s">
        <v>0</v>
      </c>
      <c r="B1" s="1"/>
    </row>
    <row r="2" customFormat="false" ht="33.75" hidden="false" customHeight="true" outlineLevel="0" collapsed="false">
      <c r="A2" s="1" t="s">
        <v>1</v>
      </c>
      <c r="B2" s="1"/>
    </row>
    <row r="3" customFormat="false" ht="33.75" hidden="false" customHeight="true" outlineLevel="0" collapsed="false">
      <c r="A3" s="2" t="s">
        <v>2</v>
      </c>
      <c r="B3" s="2" t="s">
        <v>3</v>
      </c>
    </row>
    <row r="4" customFormat="false" ht="33.75" hidden="false" customHeight="true" outlineLevel="0" collapsed="false">
      <c r="A4" s="3" t="s">
        <v>4</v>
      </c>
      <c r="B4" s="3" t="s">
        <v>5</v>
      </c>
    </row>
    <row r="5" customFormat="false" ht="33.75" hidden="false" customHeight="true" outlineLevel="0" collapsed="false">
      <c r="A5" s="1" t="s">
        <v>6</v>
      </c>
      <c r="B5" s="1" t="s">
        <v>7</v>
      </c>
    </row>
    <row r="6" customFormat="false" ht="33.75" hidden="false" customHeight="true" outlineLevel="0" collapsed="false">
      <c r="A6" s="3" t="s">
        <v>8</v>
      </c>
      <c r="B6" s="3" t="s">
        <v>9</v>
      </c>
    </row>
    <row r="7" customFormat="false" ht="33.75" hidden="false" customHeight="true" outlineLevel="0" collapsed="false">
      <c r="A7" s="1" t="s">
        <v>10</v>
      </c>
      <c r="B7" s="1" t="s">
        <v>11</v>
      </c>
    </row>
    <row r="8" customFormat="false" ht="33.75" hidden="false" customHeight="true" outlineLevel="0" collapsed="false">
      <c r="A8" s="3" t="s">
        <v>12</v>
      </c>
      <c r="B8" s="3" t="s">
        <v>13</v>
      </c>
    </row>
  </sheetData>
  <autoFilter ref="A3:B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3" min="2" style="0" width="40.36"/>
    <col collapsed="false" customWidth="true" hidden="false" outlineLevel="0" max="4" min="4" style="0" width="52.29"/>
  </cols>
  <sheetData>
    <row r="1" customFormat="false" ht="33.75" hidden="false" customHeight="true" outlineLevel="0" collapsed="false">
      <c r="A1" s="1" t="s">
        <v>14</v>
      </c>
      <c r="B1" s="1"/>
      <c r="C1" s="1"/>
      <c r="D1" s="1"/>
    </row>
    <row r="2" customFormat="false" ht="33.75" hidden="false" customHeight="true" outlineLevel="0" collapsed="false">
      <c r="A2" s="1" t="s">
        <v>1</v>
      </c>
      <c r="B2" s="1"/>
      <c r="C2" s="1"/>
      <c r="D2" s="1"/>
    </row>
    <row r="3" customFormat="false" ht="33.75" hidden="false" customHeight="true" outlineLevel="0" collapsed="false">
      <c r="A3" s="2" t="s">
        <v>2</v>
      </c>
      <c r="B3" s="2" t="s">
        <v>15</v>
      </c>
      <c r="C3" s="2" t="s">
        <v>16</v>
      </c>
      <c r="D3" s="2" t="s">
        <v>17</v>
      </c>
    </row>
    <row r="4" customFormat="false" ht="33.75" hidden="false" customHeight="true" outlineLevel="0" collapsed="false">
      <c r="A4" s="3" t="s">
        <v>18</v>
      </c>
      <c r="B4" s="3" t="n">
        <v>292</v>
      </c>
      <c r="C4" s="3" t="n">
        <v>288</v>
      </c>
      <c r="D4" s="3" t="s">
        <v>19</v>
      </c>
    </row>
    <row r="5" customFormat="false" ht="33.75" hidden="false" customHeight="true" outlineLevel="0" collapsed="false">
      <c r="A5" s="1" t="s">
        <v>20</v>
      </c>
      <c r="B5" s="1" t="n">
        <v>288</v>
      </c>
      <c r="C5" s="1" t="n">
        <v>72</v>
      </c>
      <c r="D5" s="1" t="s">
        <v>21</v>
      </c>
    </row>
    <row r="6" customFormat="false" ht="33.75" hidden="false" customHeight="true" outlineLevel="0" collapsed="false">
      <c r="A6" s="3" t="s">
        <v>22</v>
      </c>
      <c r="B6" s="3" t="n">
        <v>72</v>
      </c>
      <c r="C6" s="3" t="n">
        <v>68</v>
      </c>
      <c r="D6" s="3" t="s">
        <v>23</v>
      </c>
    </row>
    <row r="7" customFormat="false" ht="33.75" hidden="false" customHeight="true" outlineLevel="0" collapsed="false">
      <c r="A7" s="1" t="s">
        <v>24</v>
      </c>
      <c r="B7" s="1" t="s">
        <v>25</v>
      </c>
      <c r="C7" s="1" t="s">
        <v>26</v>
      </c>
      <c r="D7" s="1" t="s">
        <v>27</v>
      </c>
    </row>
    <row r="8" customFormat="false" ht="33.75" hidden="false" customHeight="true" outlineLevel="0" collapsed="false">
      <c r="A8" s="3" t="s">
        <v>28</v>
      </c>
      <c r="B8" s="3" t="s">
        <v>29</v>
      </c>
      <c r="C8" s="3" t="s">
        <v>30</v>
      </c>
      <c r="D8" s="3" t="s">
        <v>31</v>
      </c>
    </row>
  </sheetData>
  <autoFilter ref="A3:D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93"/>
    <col collapsed="false" customWidth="true" hidden="false" outlineLevel="0" max="2" min="2" style="0" width="18.35"/>
    <col collapsed="false" customWidth="true" hidden="false" outlineLevel="0" max="3" min="3" style="0" width="21.1"/>
    <col collapsed="false" customWidth="true" hidden="false" outlineLevel="0" max="4" min="4" style="0" width="13.76"/>
    <col collapsed="false" customWidth="true" hidden="false" outlineLevel="0" max="5" min="5" style="0" width="18.35"/>
    <col collapsed="false" customWidth="true" hidden="false" outlineLevel="0" max="6" min="6" style="0" width="52.29"/>
  </cols>
  <sheetData>
    <row r="1" customFormat="false" ht="33.75" hidden="false" customHeight="true" outlineLevel="0" collapsed="false">
      <c r="A1" s="1" t="s">
        <v>32</v>
      </c>
      <c r="B1" s="1"/>
      <c r="C1" s="1"/>
      <c r="D1" s="1"/>
      <c r="E1" s="1"/>
      <c r="F1" s="1"/>
    </row>
    <row r="2" customFormat="false" ht="33.75" hidden="false" customHeight="true" outlineLevel="0" collapsed="false">
      <c r="A2" s="1" t="s">
        <v>1</v>
      </c>
      <c r="B2" s="1"/>
      <c r="C2" s="1"/>
      <c r="D2" s="1"/>
      <c r="E2" s="1"/>
      <c r="F2" s="1"/>
    </row>
    <row r="3" customFormat="false" ht="33.75" hidden="false" customHeight="true" outlineLevel="0" collapsed="false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</row>
    <row r="4" customFormat="false" ht="33.75" hidden="false" customHeight="true" outlineLevel="0" collapsed="false">
      <c r="A4" s="3" t="s">
        <v>39</v>
      </c>
      <c r="B4" s="3" t="s">
        <v>40</v>
      </c>
      <c r="C4" s="3" t="s">
        <v>41</v>
      </c>
      <c r="D4" s="3" t="s">
        <v>42</v>
      </c>
      <c r="E4" s="3" t="s">
        <v>40</v>
      </c>
      <c r="F4" s="3" t="s">
        <v>43</v>
      </c>
    </row>
    <row r="5" customFormat="false" ht="33.75" hidden="false" customHeight="true" outlineLevel="0" collapsed="false">
      <c r="A5" s="1" t="s">
        <v>44</v>
      </c>
      <c r="B5" s="1" t="s">
        <v>45</v>
      </c>
      <c r="C5" s="1" t="s">
        <v>41</v>
      </c>
      <c r="D5" s="1" t="s">
        <v>42</v>
      </c>
      <c r="E5" s="1" t="s">
        <v>45</v>
      </c>
      <c r="F5" s="1" t="s">
        <v>43</v>
      </c>
    </row>
    <row r="6" customFormat="false" ht="33.75" hidden="false" customHeight="true" outlineLevel="0" collapsed="false">
      <c r="A6" s="3" t="s">
        <v>46</v>
      </c>
      <c r="B6" s="3" t="s">
        <v>47</v>
      </c>
      <c r="C6" s="3" t="s">
        <v>48</v>
      </c>
      <c r="D6" s="3" t="s">
        <v>49</v>
      </c>
      <c r="E6" s="3" t="s">
        <v>47</v>
      </c>
      <c r="F6" s="3" t="s">
        <v>43</v>
      </c>
    </row>
    <row r="7" customFormat="false" ht="33.75" hidden="false" customHeight="true" outlineLevel="0" collapsed="false">
      <c r="A7" s="1" t="s">
        <v>50</v>
      </c>
      <c r="B7" s="1" t="s">
        <v>51</v>
      </c>
      <c r="C7" s="1" t="s">
        <v>52</v>
      </c>
      <c r="D7" s="1" t="s">
        <v>49</v>
      </c>
      <c r="E7" s="1" t="s">
        <v>51</v>
      </c>
      <c r="F7" s="1" t="s">
        <v>43</v>
      </c>
    </row>
  </sheetData>
  <autoFilter ref="A3:F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93"/>
    <col collapsed="false" customWidth="true" hidden="false" outlineLevel="0" max="2" min="2" style="0" width="14.68"/>
    <col collapsed="false" customWidth="true" hidden="false" outlineLevel="0" max="3" min="3" style="0" width="18.35"/>
    <col collapsed="false" customWidth="true" hidden="false" outlineLevel="0" max="4" min="4" style="0" width="20.18"/>
    <col collapsed="false" customWidth="true" hidden="false" outlineLevel="0" max="5" min="5" style="0" width="12.84"/>
    <col collapsed="false" customWidth="true" hidden="false" outlineLevel="0" max="6" min="6" style="0" width="47.7"/>
    <col collapsed="false" customWidth="true" hidden="false" outlineLevel="0" max="7" min="7" style="0" width="18.35"/>
    <col collapsed="false" customWidth="true" hidden="false" outlineLevel="0" max="8" min="8" style="0" width="14.68"/>
  </cols>
  <sheetData>
    <row r="1" customFormat="false" ht="33.75" hidden="false" customHeight="true" outlineLevel="0" collapsed="false">
      <c r="A1" s="1" t="s">
        <v>53</v>
      </c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33.75" hidden="false" customHeight="true" outlineLevel="0" collapsed="false">
      <c r="A3" s="2" t="s">
        <v>33</v>
      </c>
      <c r="B3" s="2" t="s">
        <v>54</v>
      </c>
      <c r="C3" s="2" t="s">
        <v>55</v>
      </c>
      <c r="D3" s="2" t="s">
        <v>35</v>
      </c>
      <c r="E3" s="2" t="s">
        <v>56</v>
      </c>
      <c r="F3" s="2" t="s">
        <v>42</v>
      </c>
      <c r="G3" s="2" t="s">
        <v>8</v>
      </c>
      <c r="H3" s="2" t="s">
        <v>57</v>
      </c>
    </row>
    <row r="4" customFormat="false" ht="33.75" hidden="false" customHeight="true" outlineLevel="0" collapsed="false">
      <c r="A4" s="3" t="s">
        <v>58</v>
      </c>
      <c r="B4" s="3" t="s">
        <v>59</v>
      </c>
      <c r="C4" s="3" t="s">
        <v>60</v>
      </c>
      <c r="D4" s="3" t="s">
        <v>61</v>
      </c>
      <c r="E4" s="3" t="n">
        <v>4</v>
      </c>
      <c r="F4" s="3" t="s">
        <v>62</v>
      </c>
      <c r="G4" s="3" t="str">
        <f aca="false">IF(OR(E4="",F4=""),"확인 대기","잠정")</f>
        <v>잠정</v>
      </c>
      <c r="H4" s="3" t="n">
        <f aca="false">IF(G4="확인 대기","",E4)</f>
        <v>4</v>
      </c>
    </row>
    <row r="5" customFormat="false" ht="33.75" hidden="false" customHeight="true" outlineLevel="0" collapsed="false">
      <c r="A5" s="1" t="s">
        <v>63</v>
      </c>
      <c r="B5" s="1" t="s">
        <v>59</v>
      </c>
      <c r="C5" s="1" t="s">
        <v>60</v>
      </c>
      <c r="D5" s="1" t="s">
        <v>64</v>
      </c>
      <c r="E5" s="1" t="n">
        <v>3</v>
      </c>
      <c r="F5" s="1" t="s">
        <v>65</v>
      </c>
      <c r="G5" s="1" t="str">
        <f aca="false">IF(OR(E5="",F5=""),"확인 대기","잠정")</f>
        <v>잠정</v>
      </c>
      <c r="H5" s="1" t="n">
        <f aca="false">IF(G5="확인 대기","",E5)</f>
        <v>3</v>
      </c>
    </row>
    <row r="6" customFormat="false" ht="33.75" hidden="false" customHeight="true" outlineLevel="0" collapsed="false">
      <c r="A6" s="3" t="s">
        <v>66</v>
      </c>
      <c r="B6" s="3" t="s">
        <v>59</v>
      </c>
      <c r="C6" s="3" t="s">
        <v>60</v>
      </c>
      <c r="D6" s="3" t="s">
        <v>67</v>
      </c>
      <c r="E6" s="3" t="n">
        <v>3</v>
      </c>
      <c r="F6" s="3" t="s">
        <v>68</v>
      </c>
      <c r="G6" s="3" t="str">
        <f aca="false">IF(OR(E6="",F6=""),"확인 대기","잠정")</f>
        <v>잠정</v>
      </c>
      <c r="H6" s="3" t="n">
        <f aca="false">IF(G6="확인 대기","",E6)</f>
        <v>3</v>
      </c>
    </row>
    <row r="7" customFormat="false" ht="33.75" hidden="false" customHeight="true" outlineLevel="0" collapsed="false">
      <c r="A7" s="1" t="s">
        <v>69</v>
      </c>
      <c r="B7" s="1" t="s">
        <v>59</v>
      </c>
      <c r="C7" s="1" t="s">
        <v>60</v>
      </c>
      <c r="D7" s="1" t="s">
        <v>52</v>
      </c>
      <c r="E7" s="1" t="n">
        <v>2</v>
      </c>
      <c r="F7" s="1" t="s">
        <v>70</v>
      </c>
      <c r="G7" s="1" t="str">
        <f aca="false">IF(OR(E7="",F7=""),"확인 대기","잠정")</f>
        <v>잠정</v>
      </c>
      <c r="H7" s="1" t="n">
        <f aca="false">IF(G7="확인 대기","",E7)</f>
        <v>2</v>
      </c>
    </row>
    <row r="8" customFormat="false" ht="33.75" hidden="false" customHeight="true" outlineLevel="0" collapsed="false">
      <c r="A8" s="3" t="s">
        <v>71</v>
      </c>
      <c r="B8" s="3" t="s">
        <v>59</v>
      </c>
      <c r="C8" s="3" t="s">
        <v>60</v>
      </c>
      <c r="D8" s="3" t="s">
        <v>48</v>
      </c>
      <c r="E8" s="3" t="n">
        <v>3</v>
      </c>
      <c r="F8" s="3" t="s">
        <v>72</v>
      </c>
      <c r="G8" s="3" t="str">
        <f aca="false">IF(OR(E8="",F8=""),"확인 대기","잠정")</f>
        <v>잠정</v>
      </c>
      <c r="H8" s="3" t="n">
        <f aca="false">IF(G8="확인 대기","",E8)</f>
        <v>3</v>
      </c>
    </row>
    <row r="9" customFormat="false" ht="33.75" hidden="false" customHeight="true" outlineLevel="0" collapsed="false">
      <c r="A9" s="1" t="s">
        <v>73</v>
      </c>
      <c r="B9" s="1" t="s">
        <v>59</v>
      </c>
      <c r="C9" s="1" t="s">
        <v>60</v>
      </c>
      <c r="D9" s="1" t="s">
        <v>41</v>
      </c>
      <c r="E9" s="1" t="n">
        <v>2</v>
      </c>
      <c r="F9" s="1" t="s">
        <v>74</v>
      </c>
      <c r="G9" s="1" t="str">
        <f aca="false">IF(OR(E9="",F9=""),"확인 대기","잠정")</f>
        <v>잠정</v>
      </c>
      <c r="H9" s="1" t="n">
        <f aca="false">IF(G9="확인 대기","",E9)</f>
        <v>2</v>
      </c>
    </row>
    <row r="10" customFormat="false" ht="33.75" hidden="false" customHeight="true" outlineLevel="0" collapsed="false">
      <c r="A10" s="3" t="s">
        <v>75</v>
      </c>
      <c r="B10" s="3" t="s">
        <v>76</v>
      </c>
      <c r="C10" s="3" t="s">
        <v>77</v>
      </c>
      <c r="D10" s="3" t="s">
        <v>61</v>
      </c>
      <c r="E10" s="3" t="n">
        <v>3</v>
      </c>
      <c r="F10" s="3" t="s">
        <v>78</v>
      </c>
      <c r="G10" s="3" t="str">
        <f aca="false">IF(OR(E10="",F10=""),"확인 대기","잠정")</f>
        <v>잠정</v>
      </c>
      <c r="H10" s="3" t="n">
        <f aca="false">IF(G10="확인 대기","",E10)</f>
        <v>3</v>
      </c>
    </row>
    <row r="11" customFormat="false" ht="33.75" hidden="false" customHeight="true" outlineLevel="0" collapsed="false">
      <c r="A11" s="1" t="s">
        <v>79</v>
      </c>
      <c r="B11" s="1" t="s">
        <v>76</v>
      </c>
      <c r="C11" s="1" t="s">
        <v>77</v>
      </c>
      <c r="D11" s="1" t="s">
        <v>64</v>
      </c>
      <c r="E11" s="1" t="n">
        <v>3</v>
      </c>
      <c r="F11" s="1" t="s">
        <v>80</v>
      </c>
      <c r="G11" s="1" t="str">
        <f aca="false">IF(OR(E11="",F11=""),"확인 대기","잠정")</f>
        <v>잠정</v>
      </c>
      <c r="H11" s="1" t="n">
        <f aca="false">IF(G11="확인 대기","",E11)</f>
        <v>3</v>
      </c>
    </row>
    <row r="12" customFormat="false" ht="33.75" hidden="false" customHeight="true" outlineLevel="0" collapsed="false">
      <c r="A12" s="3" t="s">
        <v>81</v>
      </c>
      <c r="B12" s="3" t="s">
        <v>76</v>
      </c>
      <c r="C12" s="3" t="s">
        <v>77</v>
      </c>
      <c r="D12" s="3" t="s">
        <v>67</v>
      </c>
      <c r="E12" s="3" t="n">
        <v>2</v>
      </c>
      <c r="F12" s="3" t="s">
        <v>82</v>
      </c>
      <c r="G12" s="3" t="str">
        <f aca="false">IF(OR(E12="",F12=""),"확인 대기","잠정")</f>
        <v>잠정</v>
      </c>
      <c r="H12" s="3" t="n">
        <f aca="false">IF(G12="확인 대기","",E12)</f>
        <v>2</v>
      </c>
    </row>
    <row r="13" customFormat="false" ht="33.75" hidden="false" customHeight="true" outlineLevel="0" collapsed="false">
      <c r="A13" s="1" t="s">
        <v>83</v>
      </c>
      <c r="B13" s="1" t="s">
        <v>76</v>
      </c>
      <c r="C13" s="1" t="s">
        <v>77</v>
      </c>
      <c r="D13" s="1" t="s">
        <v>52</v>
      </c>
      <c r="E13" s="1" t="n">
        <v>4</v>
      </c>
      <c r="F13" s="1" t="s">
        <v>84</v>
      </c>
      <c r="G13" s="1" t="str">
        <f aca="false">IF(OR(E13="",F13=""),"확인 대기","잠정")</f>
        <v>잠정</v>
      </c>
      <c r="H13" s="1" t="n">
        <f aca="false">IF(G13="확인 대기","",E13)</f>
        <v>4</v>
      </c>
    </row>
    <row r="14" customFormat="false" ht="33.75" hidden="false" customHeight="true" outlineLevel="0" collapsed="false">
      <c r="A14" s="3" t="s">
        <v>85</v>
      </c>
      <c r="B14" s="3" t="s">
        <v>76</v>
      </c>
      <c r="C14" s="3" t="s">
        <v>77</v>
      </c>
      <c r="D14" s="3" t="s">
        <v>48</v>
      </c>
      <c r="E14" s="3" t="n">
        <v>3</v>
      </c>
      <c r="F14" s="3" t="s">
        <v>86</v>
      </c>
      <c r="G14" s="3" t="str">
        <f aca="false">IF(OR(E14="",F14=""),"확인 대기","잠정")</f>
        <v>잠정</v>
      </c>
      <c r="H14" s="3" t="n">
        <f aca="false">IF(G14="확인 대기","",E14)</f>
        <v>3</v>
      </c>
    </row>
    <row r="15" customFormat="false" ht="33.75" hidden="false" customHeight="true" outlineLevel="0" collapsed="false">
      <c r="A15" s="1" t="s">
        <v>87</v>
      </c>
      <c r="B15" s="1" t="s">
        <v>76</v>
      </c>
      <c r="C15" s="1" t="s">
        <v>77</v>
      </c>
      <c r="D15" s="1" t="s">
        <v>41</v>
      </c>
      <c r="E15" s="1" t="n">
        <v>2</v>
      </c>
      <c r="F15" s="1" t="s">
        <v>88</v>
      </c>
      <c r="G15" s="1" t="str">
        <f aca="false">IF(OR(E15="",F15=""),"확인 대기","잠정")</f>
        <v>잠정</v>
      </c>
      <c r="H15" s="1" t="n">
        <f aca="false">IF(G15="확인 대기","",E15)</f>
        <v>2</v>
      </c>
    </row>
    <row r="16" customFormat="false" ht="33.75" hidden="false" customHeight="true" outlineLevel="0" collapsed="false">
      <c r="A16" s="3" t="s">
        <v>89</v>
      </c>
      <c r="B16" s="3" t="s">
        <v>90</v>
      </c>
      <c r="C16" s="3" t="s">
        <v>91</v>
      </c>
      <c r="D16" s="3" t="s">
        <v>61</v>
      </c>
      <c r="E16" s="3" t="n">
        <v>3</v>
      </c>
      <c r="F16" s="3" t="s">
        <v>92</v>
      </c>
      <c r="G16" s="3" t="str">
        <f aca="false">IF(OR(E16="",F16=""),"확인 대기","잠정")</f>
        <v>잠정</v>
      </c>
      <c r="H16" s="3" t="n">
        <f aca="false">IF(G16="확인 대기","",E16)</f>
        <v>3</v>
      </c>
    </row>
    <row r="17" customFormat="false" ht="33.75" hidden="false" customHeight="true" outlineLevel="0" collapsed="false">
      <c r="A17" s="1" t="s">
        <v>93</v>
      </c>
      <c r="B17" s="1" t="s">
        <v>90</v>
      </c>
      <c r="C17" s="1" t="s">
        <v>91</v>
      </c>
      <c r="D17" s="1" t="s">
        <v>64</v>
      </c>
      <c r="E17" s="1" t="n">
        <v>4</v>
      </c>
      <c r="F17" s="1" t="s">
        <v>94</v>
      </c>
      <c r="G17" s="1" t="str">
        <f aca="false">IF(OR(E17="",F17=""),"확인 대기","잠정")</f>
        <v>잠정</v>
      </c>
      <c r="H17" s="1" t="n">
        <f aca="false">IF(G17="확인 대기","",E17)</f>
        <v>4</v>
      </c>
    </row>
    <row r="18" customFormat="false" ht="33.75" hidden="false" customHeight="true" outlineLevel="0" collapsed="false">
      <c r="A18" s="3" t="s">
        <v>95</v>
      </c>
      <c r="B18" s="3" t="s">
        <v>90</v>
      </c>
      <c r="C18" s="3" t="s">
        <v>91</v>
      </c>
      <c r="D18" s="3" t="s">
        <v>67</v>
      </c>
      <c r="E18" s="3" t="n">
        <v>3</v>
      </c>
      <c r="F18" s="3" t="s">
        <v>96</v>
      </c>
      <c r="G18" s="3" t="str">
        <f aca="false">IF(OR(E18="",F18=""),"확인 대기","잠정")</f>
        <v>잠정</v>
      </c>
      <c r="H18" s="3" t="n">
        <f aca="false">IF(G18="확인 대기","",E18)</f>
        <v>3</v>
      </c>
    </row>
    <row r="19" customFormat="false" ht="33.75" hidden="false" customHeight="true" outlineLevel="0" collapsed="false">
      <c r="A19" s="1" t="s">
        <v>97</v>
      </c>
      <c r="B19" s="1" t="s">
        <v>90</v>
      </c>
      <c r="C19" s="1" t="s">
        <v>91</v>
      </c>
      <c r="D19" s="1" t="s">
        <v>52</v>
      </c>
      <c r="E19" s="1" t="n">
        <v>3</v>
      </c>
      <c r="F19" s="1" t="s">
        <v>98</v>
      </c>
      <c r="G19" s="1" t="str">
        <f aca="false">IF(OR(E19="",F19=""),"확인 대기","잠정")</f>
        <v>잠정</v>
      </c>
      <c r="H19" s="1" t="n">
        <f aca="false">IF(G19="확인 대기","",E19)</f>
        <v>3</v>
      </c>
    </row>
    <row r="20" customFormat="false" ht="33.75" hidden="false" customHeight="true" outlineLevel="0" collapsed="false">
      <c r="A20" s="3" t="s">
        <v>99</v>
      </c>
      <c r="B20" s="3" t="s">
        <v>90</v>
      </c>
      <c r="C20" s="3" t="s">
        <v>91</v>
      </c>
      <c r="D20" s="3" t="s">
        <v>48</v>
      </c>
      <c r="E20" s="3" t="n">
        <v>2</v>
      </c>
      <c r="F20" s="3" t="s">
        <v>100</v>
      </c>
      <c r="G20" s="3" t="str">
        <f aca="false">IF(OR(E20="",F20=""),"확인 대기","잠정")</f>
        <v>잠정</v>
      </c>
      <c r="H20" s="3" t="n">
        <f aca="false">IF(G20="확인 대기","",E20)</f>
        <v>2</v>
      </c>
    </row>
    <row r="21" customFormat="false" ht="33.75" hidden="false" customHeight="true" outlineLevel="0" collapsed="false">
      <c r="A21" s="1" t="s">
        <v>101</v>
      </c>
      <c r="B21" s="1" t="s">
        <v>90</v>
      </c>
      <c r="C21" s="1" t="s">
        <v>91</v>
      </c>
      <c r="D21" s="1" t="s">
        <v>41</v>
      </c>
      <c r="E21" s="1" t="n">
        <v>3</v>
      </c>
      <c r="F21" s="1" t="s">
        <v>102</v>
      </c>
      <c r="G21" s="1" t="str">
        <f aca="false">IF(OR(E21="",F21=""),"확인 대기","잠정")</f>
        <v>잠정</v>
      </c>
      <c r="H21" s="1" t="n">
        <f aca="false">IF(G21="확인 대기","",E21)</f>
        <v>3</v>
      </c>
    </row>
    <row r="22" customFormat="false" ht="33.75" hidden="false" customHeight="true" outlineLevel="0" collapsed="false">
      <c r="A22" s="3" t="s">
        <v>103</v>
      </c>
      <c r="B22" s="3" t="s">
        <v>104</v>
      </c>
      <c r="C22" s="3" t="s">
        <v>105</v>
      </c>
      <c r="D22" s="3" t="s">
        <v>61</v>
      </c>
      <c r="E22" s="3" t="n">
        <v>3</v>
      </c>
      <c r="F22" s="3" t="s">
        <v>106</v>
      </c>
      <c r="G22" s="3" t="str">
        <f aca="false">IF(OR(E22="",F22=""),"확인 대기","잠정")</f>
        <v>잠정</v>
      </c>
      <c r="H22" s="3" t="n">
        <f aca="false">IF(G22="확인 대기","",E22)</f>
        <v>3</v>
      </c>
    </row>
    <row r="23" customFormat="false" ht="33.75" hidden="false" customHeight="true" outlineLevel="0" collapsed="false">
      <c r="A23" s="1" t="s">
        <v>107</v>
      </c>
      <c r="B23" s="1" t="s">
        <v>104</v>
      </c>
      <c r="C23" s="1" t="s">
        <v>105</v>
      </c>
      <c r="D23" s="1" t="s">
        <v>64</v>
      </c>
      <c r="E23" s="1" t="n">
        <v>3</v>
      </c>
      <c r="F23" s="1" t="s">
        <v>108</v>
      </c>
      <c r="G23" s="1" t="str">
        <f aca="false">IF(OR(E23="",F23=""),"확인 대기","잠정")</f>
        <v>잠정</v>
      </c>
      <c r="H23" s="1" t="n">
        <f aca="false">IF(G23="확인 대기","",E23)</f>
        <v>3</v>
      </c>
    </row>
    <row r="24" customFormat="false" ht="33.75" hidden="false" customHeight="true" outlineLevel="0" collapsed="false">
      <c r="A24" s="3" t="s">
        <v>109</v>
      </c>
      <c r="B24" s="3" t="s">
        <v>104</v>
      </c>
      <c r="C24" s="3" t="s">
        <v>105</v>
      </c>
      <c r="D24" s="3" t="s">
        <v>67</v>
      </c>
      <c r="E24" s="3" t="n">
        <v>4</v>
      </c>
      <c r="F24" s="3" t="s">
        <v>110</v>
      </c>
      <c r="G24" s="3" t="str">
        <f aca="false">IF(OR(E24="",F24=""),"확인 대기","잠정")</f>
        <v>잠정</v>
      </c>
      <c r="H24" s="3" t="n">
        <f aca="false">IF(G24="확인 대기","",E24)</f>
        <v>4</v>
      </c>
    </row>
    <row r="25" customFormat="false" ht="33.75" hidden="false" customHeight="true" outlineLevel="0" collapsed="false">
      <c r="A25" s="1" t="s">
        <v>111</v>
      </c>
      <c r="B25" s="1" t="s">
        <v>104</v>
      </c>
      <c r="C25" s="1" t="s">
        <v>105</v>
      </c>
      <c r="D25" s="1" t="s">
        <v>52</v>
      </c>
      <c r="E25" s="1" t="n">
        <v>2</v>
      </c>
      <c r="F25" s="1" t="s">
        <v>112</v>
      </c>
      <c r="G25" s="1" t="str">
        <f aca="false">IF(OR(E25="",F25=""),"확인 대기","잠정")</f>
        <v>잠정</v>
      </c>
      <c r="H25" s="1" t="n">
        <f aca="false">IF(G25="확인 대기","",E25)</f>
        <v>2</v>
      </c>
    </row>
    <row r="26" customFormat="false" ht="33.75" hidden="false" customHeight="true" outlineLevel="0" collapsed="false">
      <c r="A26" s="3" t="s">
        <v>113</v>
      </c>
      <c r="B26" s="3" t="s">
        <v>104</v>
      </c>
      <c r="C26" s="3" t="s">
        <v>105</v>
      </c>
      <c r="D26" s="3" t="s">
        <v>48</v>
      </c>
      <c r="E26" s="3" t="n">
        <v>3</v>
      </c>
      <c r="F26" s="3" t="s">
        <v>114</v>
      </c>
      <c r="G26" s="3" t="str">
        <f aca="false">IF(OR(E26="",F26=""),"확인 대기","잠정")</f>
        <v>잠정</v>
      </c>
      <c r="H26" s="3" t="n">
        <f aca="false">IF(G26="확인 대기","",E26)</f>
        <v>3</v>
      </c>
    </row>
    <row r="27" customFormat="false" ht="33.75" hidden="false" customHeight="true" outlineLevel="0" collapsed="false">
      <c r="A27" s="1" t="s">
        <v>115</v>
      </c>
      <c r="B27" s="1" t="s">
        <v>104</v>
      </c>
      <c r="C27" s="1" t="s">
        <v>105</v>
      </c>
      <c r="D27" s="1" t="s">
        <v>41</v>
      </c>
      <c r="E27" s="1" t="n">
        <v>3</v>
      </c>
      <c r="F27" s="1" t="s">
        <v>116</v>
      </c>
      <c r="G27" s="1" t="str">
        <f aca="false">IF(OR(E27="",F27=""),"확인 대기","잠정")</f>
        <v>잠정</v>
      </c>
      <c r="H27" s="1" t="n">
        <f aca="false">IF(G27="확인 대기","",E27)</f>
        <v>3</v>
      </c>
    </row>
    <row r="28" customFormat="false" ht="33.75" hidden="false" customHeight="true" outlineLevel="0" collapsed="false">
      <c r="A28" s="3" t="s">
        <v>117</v>
      </c>
      <c r="B28" s="3" t="s">
        <v>118</v>
      </c>
      <c r="C28" s="3" t="s">
        <v>40</v>
      </c>
      <c r="D28" s="3" t="s">
        <v>61</v>
      </c>
      <c r="E28" s="3" t="n">
        <v>2</v>
      </c>
      <c r="F28" s="3" t="s">
        <v>119</v>
      </c>
      <c r="G28" s="3" t="str">
        <f aca="false">IF(OR(E28="",F28=""),"확인 대기","잠정")</f>
        <v>잠정</v>
      </c>
      <c r="H28" s="3" t="n">
        <f aca="false">IF(G28="확인 대기","",E28)</f>
        <v>2</v>
      </c>
    </row>
    <row r="29" customFormat="false" ht="33.75" hidden="false" customHeight="true" outlineLevel="0" collapsed="false">
      <c r="A29" s="1" t="s">
        <v>120</v>
      </c>
      <c r="B29" s="1" t="s">
        <v>118</v>
      </c>
      <c r="C29" s="1" t="s">
        <v>40</v>
      </c>
      <c r="D29" s="1" t="s">
        <v>64</v>
      </c>
      <c r="E29" s="1" t="n">
        <v>3</v>
      </c>
      <c r="F29" s="1" t="s">
        <v>121</v>
      </c>
      <c r="G29" s="1" t="str">
        <f aca="false">IF(OR(E29="",F29=""),"확인 대기","잠정")</f>
        <v>잠정</v>
      </c>
      <c r="H29" s="1" t="n">
        <f aca="false">IF(G29="확인 대기","",E29)</f>
        <v>3</v>
      </c>
    </row>
    <row r="30" customFormat="false" ht="33.75" hidden="false" customHeight="true" outlineLevel="0" collapsed="false">
      <c r="A30" s="3" t="s">
        <v>122</v>
      </c>
      <c r="B30" s="3" t="s">
        <v>118</v>
      </c>
      <c r="C30" s="3" t="s">
        <v>40</v>
      </c>
      <c r="D30" s="3" t="s">
        <v>67</v>
      </c>
      <c r="E30" s="3" t="n">
        <v>2</v>
      </c>
      <c r="F30" s="3" t="s">
        <v>123</v>
      </c>
      <c r="G30" s="3" t="str">
        <f aca="false">IF(OR(E30="",F30=""),"확인 대기","잠정")</f>
        <v>잠정</v>
      </c>
      <c r="H30" s="3" t="n">
        <f aca="false">IF(G30="확인 대기","",E30)</f>
        <v>2</v>
      </c>
    </row>
    <row r="31" customFormat="false" ht="33.75" hidden="false" customHeight="true" outlineLevel="0" collapsed="false">
      <c r="A31" s="1" t="s">
        <v>124</v>
      </c>
      <c r="B31" s="1" t="s">
        <v>118</v>
      </c>
      <c r="C31" s="1" t="s">
        <v>40</v>
      </c>
      <c r="D31" s="1" t="s">
        <v>52</v>
      </c>
      <c r="E31" s="1" t="n">
        <v>3</v>
      </c>
      <c r="F31" s="1" t="s">
        <v>125</v>
      </c>
      <c r="G31" s="1" t="str">
        <f aca="false">IF(OR(E31="",F31=""),"확인 대기","잠정")</f>
        <v>잠정</v>
      </c>
      <c r="H31" s="1" t="n">
        <f aca="false">IF(G31="확인 대기","",E31)</f>
        <v>3</v>
      </c>
    </row>
    <row r="32" customFormat="false" ht="33.75" hidden="false" customHeight="true" outlineLevel="0" collapsed="false">
      <c r="A32" s="3" t="s">
        <v>126</v>
      </c>
      <c r="B32" s="3" t="s">
        <v>118</v>
      </c>
      <c r="C32" s="3" t="s">
        <v>40</v>
      </c>
      <c r="D32" s="3" t="s">
        <v>48</v>
      </c>
      <c r="E32" s="3" t="n">
        <v>2</v>
      </c>
      <c r="F32" s="3" t="s">
        <v>127</v>
      </c>
      <c r="G32" s="3" t="str">
        <f aca="false">IF(OR(E32="",F32=""),"확인 대기","잠정")</f>
        <v>잠정</v>
      </c>
      <c r="H32" s="3" t="n">
        <f aca="false">IF(G32="확인 대기","",E32)</f>
        <v>2</v>
      </c>
    </row>
    <row r="33" customFormat="false" ht="33.75" hidden="false" customHeight="true" outlineLevel="0" collapsed="false">
      <c r="A33" s="1" t="s">
        <v>39</v>
      </c>
      <c r="B33" s="1" t="s">
        <v>118</v>
      </c>
      <c r="C33" s="1" t="s">
        <v>40</v>
      </c>
      <c r="D33" s="1" t="s">
        <v>41</v>
      </c>
      <c r="E33" s="1" t="n">
        <v>2</v>
      </c>
      <c r="F33" s="1"/>
      <c r="G33" s="1" t="str">
        <f aca="false">IF(OR(E33="",F33=""),"확인 대기","잠정")</f>
        <v>확인 대기</v>
      </c>
      <c r="H33" s="1" t="str">
        <f aca="false">IF(G33="확인 대기","",E33)</f>
        <v/>
      </c>
    </row>
    <row r="34" customFormat="false" ht="33.75" hidden="false" customHeight="true" outlineLevel="0" collapsed="false">
      <c r="A34" s="3" t="s">
        <v>128</v>
      </c>
      <c r="B34" s="3" t="s">
        <v>129</v>
      </c>
      <c r="C34" s="3" t="s">
        <v>45</v>
      </c>
      <c r="D34" s="3" t="s">
        <v>61</v>
      </c>
      <c r="E34" s="3" t="n">
        <v>2</v>
      </c>
      <c r="F34" s="3" t="s">
        <v>130</v>
      </c>
      <c r="G34" s="3" t="str">
        <f aca="false">IF(OR(E34="",F34=""),"확인 대기","잠정")</f>
        <v>잠정</v>
      </c>
      <c r="H34" s="3" t="n">
        <f aca="false">IF(G34="확인 대기","",E34)</f>
        <v>2</v>
      </c>
    </row>
    <row r="35" customFormat="false" ht="33.75" hidden="false" customHeight="true" outlineLevel="0" collapsed="false">
      <c r="A35" s="1" t="s">
        <v>131</v>
      </c>
      <c r="B35" s="1" t="s">
        <v>129</v>
      </c>
      <c r="C35" s="1" t="s">
        <v>45</v>
      </c>
      <c r="D35" s="1" t="s">
        <v>64</v>
      </c>
      <c r="E35" s="1" t="n">
        <v>2</v>
      </c>
      <c r="F35" s="1" t="s">
        <v>132</v>
      </c>
      <c r="G35" s="1" t="str">
        <f aca="false">IF(OR(E35="",F35=""),"확인 대기","잠정")</f>
        <v>잠정</v>
      </c>
      <c r="H35" s="1" t="n">
        <f aca="false">IF(G35="확인 대기","",E35)</f>
        <v>2</v>
      </c>
    </row>
    <row r="36" customFormat="false" ht="33.75" hidden="false" customHeight="true" outlineLevel="0" collapsed="false">
      <c r="A36" s="3" t="s">
        <v>133</v>
      </c>
      <c r="B36" s="3" t="s">
        <v>129</v>
      </c>
      <c r="C36" s="3" t="s">
        <v>45</v>
      </c>
      <c r="D36" s="3" t="s">
        <v>67</v>
      </c>
      <c r="E36" s="3" t="n">
        <v>2</v>
      </c>
      <c r="F36" s="3" t="s">
        <v>134</v>
      </c>
      <c r="G36" s="3" t="str">
        <f aca="false">IF(OR(E36="",F36=""),"확인 대기","잠정")</f>
        <v>잠정</v>
      </c>
      <c r="H36" s="3" t="n">
        <f aca="false">IF(G36="확인 대기","",E36)</f>
        <v>2</v>
      </c>
    </row>
    <row r="37" customFormat="false" ht="33.75" hidden="false" customHeight="true" outlineLevel="0" collapsed="false">
      <c r="A37" s="1" t="s">
        <v>135</v>
      </c>
      <c r="B37" s="1" t="s">
        <v>129</v>
      </c>
      <c r="C37" s="1" t="s">
        <v>45</v>
      </c>
      <c r="D37" s="1" t="s">
        <v>52</v>
      </c>
      <c r="E37" s="1" t="n">
        <v>2</v>
      </c>
      <c r="F37" s="1" t="s">
        <v>136</v>
      </c>
      <c r="G37" s="1" t="str">
        <f aca="false">IF(OR(E37="",F37=""),"확인 대기","잠정")</f>
        <v>잠정</v>
      </c>
      <c r="H37" s="1" t="n">
        <f aca="false">IF(G37="확인 대기","",E37)</f>
        <v>2</v>
      </c>
    </row>
    <row r="38" customFormat="false" ht="33.75" hidden="false" customHeight="true" outlineLevel="0" collapsed="false">
      <c r="A38" s="3" t="s">
        <v>137</v>
      </c>
      <c r="B38" s="3" t="s">
        <v>129</v>
      </c>
      <c r="C38" s="3" t="s">
        <v>45</v>
      </c>
      <c r="D38" s="3" t="s">
        <v>48</v>
      </c>
      <c r="E38" s="3" t="n">
        <v>1</v>
      </c>
      <c r="F38" s="3" t="s">
        <v>138</v>
      </c>
      <c r="G38" s="3" t="str">
        <f aca="false">IF(OR(E38="",F38=""),"확인 대기","잠정")</f>
        <v>잠정</v>
      </c>
      <c r="H38" s="3" t="n">
        <f aca="false">IF(G38="확인 대기","",E38)</f>
        <v>1</v>
      </c>
    </row>
    <row r="39" customFormat="false" ht="33.75" hidden="false" customHeight="true" outlineLevel="0" collapsed="false">
      <c r="A39" s="1" t="s">
        <v>44</v>
      </c>
      <c r="B39" s="1" t="s">
        <v>129</v>
      </c>
      <c r="C39" s="1" t="s">
        <v>45</v>
      </c>
      <c r="D39" s="1" t="s">
        <v>41</v>
      </c>
      <c r="E39" s="1" t="n">
        <v>2</v>
      </c>
      <c r="F39" s="1"/>
      <c r="G39" s="1" t="str">
        <f aca="false">IF(OR(E39="",F39=""),"확인 대기","잠정")</f>
        <v>확인 대기</v>
      </c>
      <c r="H39" s="1" t="str">
        <f aca="false">IF(G39="확인 대기","",E39)</f>
        <v/>
      </c>
    </row>
    <row r="40" customFormat="false" ht="33.75" hidden="false" customHeight="true" outlineLevel="0" collapsed="false">
      <c r="A40" s="3" t="s">
        <v>139</v>
      </c>
      <c r="B40" s="3" t="s">
        <v>140</v>
      </c>
      <c r="C40" s="3" t="s">
        <v>141</v>
      </c>
      <c r="D40" s="3" t="s">
        <v>61</v>
      </c>
      <c r="E40" s="3" t="n">
        <v>2</v>
      </c>
      <c r="F40" s="3" t="s">
        <v>142</v>
      </c>
      <c r="G40" s="3" t="str">
        <f aca="false">IF(OR(E40="",F40=""),"확인 대기","잠정")</f>
        <v>잠정</v>
      </c>
      <c r="H40" s="3" t="n">
        <f aca="false">IF(G40="확인 대기","",E40)</f>
        <v>2</v>
      </c>
    </row>
    <row r="41" customFormat="false" ht="33.75" hidden="false" customHeight="true" outlineLevel="0" collapsed="false">
      <c r="A41" s="1" t="s">
        <v>143</v>
      </c>
      <c r="B41" s="1" t="s">
        <v>140</v>
      </c>
      <c r="C41" s="1" t="s">
        <v>141</v>
      </c>
      <c r="D41" s="1" t="s">
        <v>64</v>
      </c>
      <c r="E41" s="1" t="n">
        <v>2</v>
      </c>
      <c r="F41" s="1" t="s">
        <v>144</v>
      </c>
      <c r="G41" s="1" t="str">
        <f aca="false">IF(OR(E41="",F41=""),"확인 대기","잠정")</f>
        <v>잠정</v>
      </c>
      <c r="H41" s="1" t="n">
        <f aca="false">IF(G41="확인 대기","",E41)</f>
        <v>2</v>
      </c>
    </row>
    <row r="42" customFormat="false" ht="33.75" hidden="false" customHeight="true" outlineLevel="0" collapsed="false">
      <c r="A42" s="3" t="s">
        <v>145</v>
      </c>
      <c r="B42" s="3" t="s">
        <v>140</v>
      </c>
      <c r="C42" s="3" t="s">
        <v>141</v>
      </c>
      <c r="D42" s="3" t="s">
        <v>67</v>
      </c>
      <c r="E42" s="3" t="n">
        <v>1</v>
      </c>
      <c r="F42" s="3" t="s">
        <v>146</v>
      </c>
      <c r="G42" s="3" t="str">
        <f aca="false">IF(OR(E42="",F42=""),"확인 대기","잠정")</f>
        <v>잠정</v>
      </c>
      <c r="H42" s="3" t="n">
        <f aca="false">IF(G42="확인 대기","",E42)</f>
        <v>1</v>
      </c>
    </row>
    <row r="43" customFormat="false" ht="33.75" hidden="false" customHeight="true" outlineLevel="0" collapsed="false">
      <c r="A43" s="1" t="s">
        <v>147</v>
      </c>
      <c r="B43" s="1" t="s">
        <v>140</v>
      </c>
      <c r="C43" s="1" t="s">
        <v>141</v>
      </c>
      <c r="D43" s="1" t="s">
        <v>52</v>
      </c>
      <c r="E43" s="1" t="n">
        <v>2</v>
      </c>
      <c r="F43" s="1" t="s">
        <v>148</v>
      </c>
      <c r="G43" s="1" t="str">
        <f aca="false">IF(OR(E43="",F43=""),"확인 대기","잠정")</f>
        <v>잠정</v>
      </c>
      <c r="H43" s="1" t="n">
        <f aca="false">IF(G43="확인 대기","",E43)</f>
        <v>2</v>
      </c>
    </row>
    <row r="44" customFormat="false" ht="33.75" hidden="false" customHeight="true" outlineLevel="0" collapsed="false">
      <c r="A44" s="3" t="s">
        <v>149</v>
      </c>
      <c r="B44" s="3" t="s">
        <v>140</v>
      </c>
      <c r="C44" s="3" t="s">
        <v>141</v>
      </c>
      <c r="D44" s="3" t="s">
        <v>48</v>
      </c>
      <c r="E44" s="3" t="n">
        <v>2</v>
      </c>
      <c r="F44" s="3" t="s">
        <v>150</v>
      </c>
      <c r="G44" s="3" t="str">
        <f aca="false">IF(OR(E44="",F44=""),"확인 대기","잠정")</f>
        <v>잠정</v>
      </c>
      <c r="H44" s="3" t="n">
        <f aca="false">IF(G44="확인 대기","",E44)</f>
        <v>2</v>
      </c>
    </row>
    <row r="45" customFormat="false" ht="33.75" hidden="false" customHeight="true" outlineLevel="0" collapsed="false">
      <c r="A45" s="1" t="s">
        <v>151</v>
      </c>
      <c r="B45" s="1" t="s">
        <v>140</v>
      </c>
      <c r="C45" s="1" t="s">
        <v>141</v>
      </c>
      <c r="D45" s="1" t="s">
        <v>41</v>
      </c>
      <c r="E45" s="1" t="n">
        <v>1</v>
      </c>
      <c r="F45" s="1" t="s">
        <v>152</v>
      </c>
      <c r="G45" s="1" t="str">
        <f aca="false">IF(OR(E45="",F45=""),"확인 대기","잠정")</f>
        <v>잠정</v>
      </c>
      <c r="H45" s="1" t="n">
        <f aca="false">IF(G45="확인 대기","",E45)</f>
        <v>1</v>
      </c>
    </row>
    <row r="46" customFormat="false" ht="33.75" hidden="false" customHeight="true" outlineLevel="0" collapsed="false">
      <c r="A46" s="3" t="s">
        <v>153</v>
      </c>
      <c r="B46" s="3" t="s">
        <v>154</v>
      </c>
      <c r="C46" s="3" t="s">
        <v>155</v>
      </c>
      <c r="D46" s="3" t="s">
        <v>61</v>
      </c>
      <c r="E46" s="3" t="n">
        <v>1</v>
      </c>
      <c r="F46" s="3" t="s">
        <v>156</v>
      </c>
      <c r="G46" s="3" t="str">
        <f aca="false">IF(OR(E46="",F46=""),"확인 대기","잠정")</f>
        <v>잠정</v>
      </c>
      <c r="H46" s="3" t="n">
        <f aca="false">IF(G46="확인 대기","",E46)</f>
        <v>1</v>
      </c>
    </row>
    <row r="47" customFormat="false" ht="33.75" hidden="false" customHeight="true" outlineLevel="0" collapsed="false">
      <c r="A47" s="1" t="s">
        <v>157</v>
      </c>
      <c r="B47" s="1" t="s">
        <v>154</v>
      </c>
      <c r="C47" s="1" t="s">
        <v>155</v>
      </c>
      <c r="D47" s="1" t="s">
        <v>64</v>
      </c>
      <c r="E47" s="1" t="n">
        <v>2</v>
      </c>
      <c r="F47" s="1" t="s">
        <v>158</v>
      </c>
      <c r="G47" s="1" t="str">
        <f aca="false">IF(OR(E47="",F47=""),"확인 대기","잠정")</f>
        <v>잠정</v>
      </c>
      <c r="H47" s="1" t="n">
        <f aca="false">IF(G47="확인 대기","",E47)</f>
        <v>2</v>
      </c>
    </row>
    <row r="48" customFormat="false" ht="33.75" hidden="false" customHeight="true" outlineLevel="0" collapsed="false">
      <c r="A48" s="3" t="s">
        <v>159</v>
      </c>
      <c r="B48" s="3" t="s">
        <v>154</v>
      </c>
      <c r="C48" s="3" t="s">
        <v>155</v>
      </c>
      <c r="D48" s="3" t="s">
        <v>67</v>
      </c>
      <c r="E48" s="3" t="n">
        <v>2</v>
      </c>
      <c r="F48" s="3" t="s">
        <v>160</v>
      </c>
      <c r="G48" s="3" t="str">
        <f aca="false">IF(OR(E48="",F48=""),"확인 대기","잠정")</f>
        <v>잠정</v>
      </c>
      <c r="H48" s="3" t="n">
        <f aca="false">IF(G48="확인 대기","",E48)</f>
        <v>2</v>
      </c>
    </row>
    <row r="49" customFormat="false" ht="33.75" hidden="false" customHeight="true" outlineLevel="0" collapsed="false">
      <c r="A49" s="1" t="s">
        <v>161</v>
      </c>
      <c r="B49" s="1" t="s">
        <v>154</v>
      </c>
      <c r="C49" s="1" t="s">
        <v>155</v>
      </c>
      <c r="D49" s="1" t="s">
        <v>52</v>
      </c>
      <c r="E49" s="1" t="n">
        <v>1</v>
      </c>
      <c r="F49" s="1" t="s">
        <v>162</v>
      </c>
      <c r="G49" s="1" t="str">
        <f aca="false">IF(OR(E49="",F49=""),"확인 대기","잠정")</f>
        <v>잠정</v>
      </c>
      <c r="H49" s="1" t="n">
        <f aca="false">IF(G49="확인 대기","",E49)</f>
        <v>1</v>
      </c>
    </row>
    <row r="50" customFormat="false" ht="33.75" hidden="false" customHeight="true" outlineLevel="0" collapsed="false">
      <c r="A50" s="3" t="s">
        <v>163</v>
      </c>
      <c r="B50" s="3" t="s">
        <v>154</v>
      </c>
      <c r="C50" s="3" t="s">
        <v>155</v>
      </c>
      <c r="D50" s="3" t="s">
        <v>48</v>
      </c>
      <c r="E50" s="3" t="n">
        <v>2</v>
      </c>
      <c r="F50" s="3" t="s">
        <v>164</v>
      </c>
      <c r="G50" s="3" t="str">
        <f aca="false">IF(OR(E50="",F50=""),"확인 대기","잠정")</f>
        <v>잠정</v>
      </c>
      <c r="H50" s="3" t="n">
        <f aca="false">IF(G50="확인 대기","",E50)</f>
        <v>2</v>
      </c>
    </row>
    <row r="51" customFormat="false" ht="33.75" hidden="false" customHeight="true" outlineLevel="0" collapsed="false">
      <c r="A51" s="1" t="s">
        <v>165</v>
      </c>
      <c r="B51" s="1" t="s">
        <v>154</v>
      </c>
      <c r="C51" s="1" t="s">
        <v>155</v>
      </c>
      <c r="D51" s="1" t="s">
        <v>41</v>
      </c>
      <c r="E51" s="1" t="n">
        <v>2</v>
      </c>
      <c r="F51" s="1" t="s">
        <v>166</v>
      </c>
      <c r="G51" s="1" t="str">
        <f aca="false">IF(OR(E51="",F51=""),"확인 대기","잠정")</f>
        <v>잠정</v>
      </c>
      <c r="H51" s="1" t="n">
        <f aca="false">IF(G51="확인 대기","",E51)</f>
        <v>2</v>
      </c>
    </row>
    <row r="52" customFormat="false" ht="33.75" hidden="false" customHeight="true" outlineLevel="0" collapsed="false">
      <c r="A52" s="3" t="s">
        <v>167</v>
      </c>
      <c r="B52" s="3" t="s">
        <v>168</v>
      </c>
      <c r="C52" s="3" t="s">
        <v>169</v>
      </c>
      <c r="D52" s="3" t="s">
        <v>61</v>
      </c>
      <c r="E52" s="3" t="n">
        <v>3</v>
      </c>
      <c r="F52" s="3" t="s">
        <v>170</v>
      </c>
      <c r="G52" s="3" t="str">
        <f aca="false">IF(OR(E52="",F52=""),"확인 대기","잠정")</f>
        <v>잠정</v>
      </c>
      <c r="H52" s="3" t="n">
        <f aca="false">IF(G52="확인 대기","",E52)</f>
        <v>3</v>
      </c>
    </row>
    <row r="53" customFormat="false" ht="33.75" hidden="false" customHeight="true" outlineLevel="0" collapsed="false">
      <c r="A53" s="1" t="s">
        <v>171</v>
      </c>
      <c r="B53" s="1" t="s">
        <v>168</v>
      </c>
      <c r="C53" s="1" t="s">
        <v>169</v>
      </c>
      <c r="D53" s="1" t="s">
        <v>64</v>
      </c>
      <c r="E53" s="1" t="n">
        <v>2</v>
      </c>
      <c r="F53" s="1" t="s">
        <v>172</v>
      </c>
      <c r="G53" s="1" t="str">
        <f aca="false">IF(OR(E53="",F53=""),"확인 대기","잠정")</f>
        <v>잠정</v>
      </c>
      <c r="H53" s="1" t="n">
        <f aca="false">IF(G53="확인 대기","",E53)</f>
        <v>2</v>
      </c>
    </row>
    <row r="54" customFormat="false" ht="33.75" hidden="false" customHeight="true" outlineLevel="0" collapsed="false">
      <c r="A54" s="3" t="s">
        <v>173</v>
      </c>
      <c r="B54" s="3" t="s">
        <v>168</v>
      </c>
      <c r="C54" s="3" t="s">
        <v>169</v>
      </c>
      <c r="D54" s="3" t="s">
        <v>67</v>
      </c>
      <c r="E54" s="3" t="n">
        <v>3</v>
      </c>
      <c r="F54" s="3" t="s">
        <v>174</v>
      </c>
      <c r="G54" s="3" t="str">
        <f aca="false">IF(OR(E54="",F54=""),"확인 대기","잠정")</f>
        <v>잠정</v>
      </c>
      <c r="H54" s="3" t="n">
        <f aca="false">IF(G54="확인 대기","",E54)</f>
        <v>3</v>
      </c>
    </row>
    <row r="55" customFormat="false" ht="33.75" hidden="false" customHeight="true" outlineLevel="0" collapsed="false">
      <c r="A55" s="1" t="s">
        <v>175</v>
      </c>
      <c r="B55" s="1" t="s">
        <v>168</v>
      </c>
      <c r="C55" s="1" t="s">
        <v>169</v>
      </c>
      <c r="D55" s="1" t="s">
        <v>52</v>
      </c>
      <c r="E55" s="1" t="n">
        <v>2</v>
      </c>
      <c r="F55" s="1" t="s">
        <v>176</v>
      </c>
      <c r="G55" s="1" t="str">
        <f aca="false">IF(OR(E55="",F55=""),"확인 대기","잠정")</f>
        <v>잠정</v>
      </c>
      <c r="H55" s="1" t="n">
        <f aca="false">IF(G55="확인 대기","",E55)</f>
        <v>2</v>
      </c>
    </row>
    <row r="56" customFormat="false" ht="33.75" hidden="false" customHeight="true" outlineLevel="0" collapsed="false">
      <c r="A56" s="3" t="s">
        <v>177</v>
      </c>
      <c r="B56" s="3" t="s">
        <v>168</v>
      </c>
      <c r="C56" s="3" t="s">
        <v>169</v>
      </c>
      <c r="D56" s="3" t="s">
        <v>48</v>
      </c>
      <c r="E56" s="3" t="n">
        <v>2</v>
      </c>
      <c r="F56" s="3" t="s">
        <v>178</v>
      </c>
      <c r="G56" s="3" t="str">
        <f aca="false">IF(OR(E56="",F56=""),"확인 대기","잠정")</f>
        <v>잠정</v>
      </c>
      <c r="H56" s="3" t="n">
        <f aca="false">IF(G56="확인 대기","",E56)</f>
        <v>2</v>
      </c>
    </row>
    <row r="57" customFormat="false" ht="33.75" hidden="false" customHeight="true" outlineLevel="0" collapsed="false">
      <c r="A57" s="1" t="s">
        <v>179</v>
      </c>
      <c r="B57" s="1" t="s">
        <v>168</v>
      </c>
      <c r="C57" s="1" t="s">
        <v>169</v>
      </c>
      <c r="D57" s="1" t="s">
        <v>41</v>
      </c>
      <c r="E57" s="1" t="n">
        <v>2</v>
      </c>
      <c r="F57" s="1" t="s">
        <v>180</v>
      </c>
      <c r="G57" s="1" t="str">
        <f aca="false">IF(OR(E57="",F57=""),"확인 대기","잠정")</f>
        <v>잠정</v>
      </c>
      <c r="H57" s="1" t="n">
        <f aca="false">IF(G57="확인 대기","",E57)</f>
        <v>2</v>
      </c>
    </row>
    <row r="58" customFormat="false" ht="33.75" hidden="false" customHeight="true" outlineLevel="0" collapsed="false">
      <c r="A58" s="3" t="s">
        <v>181</v>
      </c>
      <c r="B58" s="3" t="s">
        <v>182</v>
      </c>
      <c r="C58" s="3" t="s">
        <v>183</v>
      </c>
      <c r="D58" s="3" t="s">
        <v>61</v>
      </c>
      <c r="E58" s="3" t="n">
        <v>2</v>
      </c>
      <c r="F58" s="3" t="s">
        <v>184</v>
      </c>
      <c r="G58" s="3" t="str">
        <f aca="false">IF(OR(E58="",F58=""),"확인 대기","잠정")</f>
        <v>잠정</v>
      </c>
      <c r="H58" s="3" t="n">
        <f aca="false">IF(G58="확인 대기","",E58)</f>
        <v>2</v>
      </c>
    </row>
    <row r="59" customFormat="false" ht="33.75" hidden="false" customHeight="true" outlineLevel="0" collapsed="false">
      <c r="A59" s="1" t="s">
        <v>185</v>
      </c>
      <c r="B59" s="1" t="s">
        <v>182</v>
      </c>
      <c r="C59" s="1" t="s">
        <v>183</v>
      </c>
      <c r="D59" s="1" t="s">
        <v>64</v>
      </c>
      <c r="E59" s="1" t="n">
        <v>1</v>
      </c>
      <c r="F59" s="1" t="s">
        <v>186</v>
      </c>
      <c r="G59" s="1" t="str">
        <f aca="false">IF(OR(E59="",F59=""),"확인 대기","잠정")</f>
        <v>잠정</v>
      </c>
      <c r="H59" s="1" t="n">
        <f aca="false">IF(G59="확인 대기","",E59)</f>
        <v>1</v>
      </c>
    </row>
    <row r="60" customFormat="false" ht="33.75" hidden="false" customHeight="true" outlineLevel="0" collapsed="false">
      <c r="A60" s="3" t="s">
        <v>187</v>
      </c>
      <c r="B60" s="3" t="s">
        <v>182</v>
      </c>
      <c r="C60" s="3" t="s">
        <v>183</v>
      </c>
      <c r="D60" s="3" t="s">
        <v>67</v>
      </c>
      <c r="E60" s="3" t="n">
        <v>2</v>
      </c>
      <c r="F60" s="3" t="s">
        <v>188</v>
      </c>
      <c r="G60" s="3" t="str">
        <f aca="false">IF(OR(E60="",F60=""),"확인 대기","잠정")</f>
        <v>잠정</v>
      </c>
      <c r="H60" s="3" t="n">
        <f aca="false">IF(G60="확인 대기","",E60)</f>
        <v>2</v>
      </c>
    </row>
    <row r="61" customFormat="false" ht="33.75" hidden="false" customHeight="true" outlineLevel="0" collapsed="false">
      <c r="A61" s="1" t="s">
        <v>189</v>
      </c>
      <c r="B61" s="1" t="s">
        <v>182</v>
      </c>
      <c r="C61" s="1" t="s">
        <v>183</v>
      </c>
      <c r="D61" s="1" t="s">
        <v>52</v>
      </c>
      <c r="E61" s="1" t="n">
        <v>2</v>
      </c>
      <c r="F61" s="1" t="s">
        <v>190</v>
      </c>
      <c r="G61" s="1" t="str">
        <f aca="false">IF(OR(E61="",F61=""),"확인 대기","잠정")</f>
        <v>잠정</v>
      </c>
      <c r="H61" s="1" t="n">
        <f aca="false">IF(G61="확인 대기","",E61)</f>
        <v>2</v>
      </c>
    </row>
    <row r="62" customFormat="false" ht="33.75" hidden="false" customHeight="true" outlineLevel="0" collapsed="false">
      <c r="A62" s="3" t="s">
        <v>191</v>
      </c>
      <c r="B62" s="3" t="s">
        <v>182</v>
      </c>
      <c r="C62" s="3" t="s">
        <v>183</v>
      </c>
      <c r="D62" s="3" t="s">
        <v>48</v>
      </c>
      <c r="E62" s="3" t="n">
        <v>2</v>
      </c>
      <c r="F62" s="3" t="s">
        <v>192</v>
      </c>
      <c r="G62" s="3" t="str">
        <f aca="false">IF(OR(E62="",F62=""),"확인 대기","잠정")</f>
        <v>잠정</v>
      </c>
      <c r="H62" s="3" t="n">
        <f aca="false">IF(G62="확인 대기","",E62)</f>
        <v>2</v>
      </c>
    </row>
    <row r="63" customFormat="false" ht="33.75" hidden="false" customHeight="true" outlineLevel="0" collapsed="false">
      <c r="A63" s="1" t="s">
        <v>193</v>
      </c>
      <c r="B63" s="1" t="s">
        <v>182</v>
      </c>
      <c r="C63" s="1" t="s">
        <v>183</v>
      </c>
      <c r="D63" s="1" t="s">
        <v>41</v>
      </c>
      <c r="E63" s="1" t="n">
        <v>2</v>
      </c>
      <c r="F63" s="1" t="s">
        <v>194</v>
      </c>
      <c r="G63" s="1" t="str">
        <f aca="false">IF(OR(E63="",F63=""),"확인 대기","잠정")</f>
        <v>잠정</v>
      </c>
      <c r="H63" s="1" t="n">
        <f aca="false">IF(G63="확인 대기","",E63)</f>
        <v>2</v>
      </c>
    </row>
    <row r="64" customFormat="false" ht="33.75" hidden="false" customHeight="true" outlineLevel="0" collapsed="false">
      <c r="A64" s="3" t="s">
        <v>195</v>
      </c>
      <c r="B64" s="3" t="s">
        <v>196</v>
      </c>
      <c r="C64" s="3" t="s">
        <v>47</v>
      </c>
      <c r="D64" s="3" t="s">
        <v>61</v>
      </c>
      <c r="E64" s="3" t="n">
        <v>2</v>
      </c>
      <c r="F64" s="3" t="s">
        <v>197</v>
      </c>
      <c r="G64" s="3" t="str">
        <f aca="false">IF(OR(E64="",F64=""),"확인 대기","잠정")</f>
        <v>잠정</v>
      </c>
      <c r="H64" s="3" t="n">
        <f aca="false">IF(G64="확인 대기","",E64)</f>
        <v>2</v>
      </c>
    </row>
    <row r="65" customFormat="false" ht="33.75" hidden="false" customHeight="true" outlineLevel="0" collapsed="false">
      <c r="A65" s="1" t="s">
        <v>198</v>
      </c>
      <c r="B65" s="1" t="s">
        <v>196</v>
      </c>
      <c r="C65" s="1" t="s">
        <v>47</v>
      </c>
      <c r="D65" s="1" t="s">
        <v>64</v>
      </c>
      <c r="E65" s="1" t="n">
        <v>2</v>
      </c>
      <c r="F65" s="1" t="s">
        <v>199</v>
      </c>
      <c r="G65" s="1" t="str">
        <f aca="false">IF(OR(E65="",F65=""),"확인 대기","잠정")</f>
        <v>잠정</v>
      </c>
      <c r="H65" s="1" t="n">
        <f aca="false">IF(G65="확인 대기","",E65)</f>
        <v>2</v>
      </c>
    </row>
    <row r="66" customFormat="false" ht="33.75" hidden="false" customHeight="true" outlineLevel="0" collapsed="false">
      <c r="A66" s="3" t="s">
        <v>200</v>
      </c>
      <c r="B66" s="3" t="s">
        <v>196</v>
      </c>
      <c r="C66" s="3" t="s">
        <v>47</v>
      </c>
      <c r="D66" s="3" t="s">
        <v>67</v>
      </c>
      <c r="E66" s="3" t="n">
        <v>2</v>
      </c>
      <c r="F66" s="3" t="s">
        <v>201</v>
      </c>
      <c r="G66" s="3" t="str">
        <f aca="false">IF(OR(E66="",F66=""),"확인 대기","잠정")</f>
        <v>잠정</v>
      </c>
      <c r="H66" s="3" t="n">
        <f aca="false">IF(G66="확인 대기","",E66)</f>
        <v>2</v>
      </c>
    </row>
    <row r="67" customFormat="false" ht="33.75" hidden="false" customHeight="true" outlineLevel="0" collapsed="false">
      <c r="A67" s="1" t="s">
        <v>202</v>
      </c>
      <c r="B67" s="1" t="s">
        <v>196</v>
      </c>
      <c r="C67" s="1" t="s">
        <v>47</v>
      </c>
      <c r="D67" s="1" t="s">
        <v>52</v>
      </c>
      <c r="E67" s="1" t="n">
        <v>1</v>
      </c>
      <c r="F67" s="1" t="s">
        <v>203</v>
      </c>
      <c r="G67" s="1" t="str">
        <f aca="false">IF(OR(E67="",F67=""),"확인 대기","잠정")</f>
        <v>잠정</v>
      </c>
      <c r="H67" s="1" t="n">
        <f aca="false">IF(G67="확인 대기","",E67)</f>
        <v>1</v>
      </c>
    </row>
    <row r="68" customFormat="false" ht="33.75" hidden="false" customHeight="true" outlineLevel="0" collapsed="false">
      <c r="A68" s="3" t="s">
        <v>46</v>
      </c>
      <c r="B68" s="3" t="s">
        <v>196</v>
      </c>
      <c r="C68" s="3" t="s">
        <v>47</v>
      </c>
      <c r="D68" s="3" t="s">
        <v>48</v>
      </c>
      <c r="E68" s="3"/>
      <c r="F68" s="3" t="s">
        <v>204</v>
      </c>
      <c r="G68" s="3" t="str">
        <f aca="false">IF(OR(E68="",F68=""),"확인 대기","잠정")</f>
        <v>확인 대기</v>
      </c>
      <c r="H68" s="3" t="str">
        <f aca="false">IF(G68="확인 대기","",E68)</f>
        <v/>
      </c>
    </row>
    <row r="69" customFormat="false" ht="33.75" hidden="false" customHeight="true" outlineLevel="0" collapsed="false">
      <c r="A69" s="1" t="s">
        <v>205</v>
      </c>
      <c r="B69" s="1" t="s">
        <v>196</v>
      </c>
      <c r="C69" s="1" t="s">
        <v>47</v>
      </c>
      <c r="D69" s="1" t="s">
        <v>41</v>
      </c>
      <c r="E69" s="1" t="n">
        <v>2</v>
      </c>
      <c r="F69" s="1" t="s">
        <v>206</v>
      </c>
      <c r="G69" s="1" t="str">
        <f aca="false">IF(OR(E69="",F69=""),"확인 대기","잠정")</f>
        <v>잠정</v>
      </c>
      <c r="H69" s="1" t="n">
        <f aca="false">IF(G69="확인 대기","",E69)</f>
        <v>2</v>
      </c>
    </row>
    <row r="70" customFormat="false" ht="33.75" hidden="false" customHeight="true" outlineLevel="0" collapsed="false">
      <c r="A70" s="3" t="s">
        <v>207</v>
      </c>
      <c r="B70" s="3" t="s">
        <v>208</v>
      </c>
      <c r="C70" s="3" t="s">
        <v>51</v>
      </c>
      <c r="D70" s="3" t="s">
        <v>61</v>
      </c>
      <c r="E70" s="3" t="n">
        <v>2</v>
      </c>
      <c r="F70" s="3" t="s">
        <v>209</v>
      </c>
      <c r="G70" s="3" t="str">
        <f aca="false">IF(OR(E70="",F70=""),"확인 대기","잠정")</f>
        <v>잠정</v>
      </c>
      <c r="H70" s="3" t="n">
        <f aca="false">IF(G70="확인 대기","",E70)</f>
        <v>2</v>
      </c>
    </row>
    <row r="71" customFormat="false" ht="33.75" hidden="false" customHeight="true" outlineLevel="0" collapsed="false">
      <c r="A71" s="1" t="s">
        <v>210</v>
      </c>
      <c r="B71" s="1" t="s">
        <v>208</v>
      </c>
      <c r="C71" s="1" t="s">
        <v>51</v>
      </c>
      <c r="D71" s="1" t="s">
        <v>64</v>
      </c>
      <c r="E71" s="1" t="n">
        <v>2</v>
      </c>
      <c r="F71" s="1" t="s">
        <v>211</v>
      </c>
      <c r="G71" s="1" t="str">
        <f aca="false">IF(OR(E71="",F71=""),"확인 대기","잠정")</f>
        <v>잠정</v>
      </c>
      <c r="H71" s="1" t="n">
        <f aca="false">IF(G71="확인 대기","",E71)</f>
        <v>2</v>
      </c>
    </row>
    <row r="72" customFormat="false" ht="33.75" hidden="false" customHeight="true" outlineLevel="0" collapsed="false">
      <c r="A72" s="3" t="s">
        <v>212</v>
      </c>
      <c r="B72" s="3" t="s">
        <v>208</v>
      </c>
      <c r="C72" s="3" t="s">
        <v>51</v>
      </c>
      <c r="D72" s="3" t="s">
        <v>67</v>
      </c>
      <c r="E72" s="3" t="n">
        <v>1</v>
      </c>
      <c r="F72" s="3" t="s">
        <v>213</v>
      </c>
      <c r="G72" s="3" t="str">
        <f aca="false">IF(OR(E72="",F72=""),"확인 대기","잠정")</f>
        <v>잠정</v>
      </c>
      <c r="H72" s="3" t="n">
        <f aca="false">IF(G72="확인 대기","",E72)</f>
        <v>1</v>
      </c>
    </row>
    <row r="73" customFormat="false" ht="33.75" hidden="false" customHeight="true" outlineLevel="0" collapsed="false">
      <c r="A73" s="1" t="s">
        <v>50</v>
      </c>
      <c r="B73" s="1" t="s">
        <v>208</v>
      </c>
      <c r="C73" s="1" t="s">
        <v>51</v>
      </c>
      <c r="D73" s="1" t="s">
        <v>52</v>
      </c>
      <c r="E73" s="1"/>
      <c r="F73" s="1" t="s">
        <v>214</v>
      </c>
      <c r="G73" s="1" t="str">
        <f aca="false">IF(OR(E73="",F73=""),"확인 대기","잠정")</f>
        <v>확인 대기</v>
      </c>
      <c r="H73" s="1" t="str">
        <f aca="false">IF(G73="확인 대기","",E73)</f>
        <v/>
      </c>
    </row>
    <row r="74" customFormat="false" ht="33.75" hidden="false" customHeight="true" outlineLevel="0" collapsed="false">
      <c r="A74" s="3" t="s">
        <v>215</v>
      </c>
      <c r="B74" s="3" t="s">
        <v>208</v>
      </c>
      <c r="C74" s="3" t="s">
        <v>51</v>
      </c>
      <c r="D74" s="3" t="s">
        <v>48</v>
      </c>
      <c r="E74" s="3" t="n">
        <v>2</v>
      </c>
      <c r="F74" s="3" t="s">
        <v>216</v>
      </c>
      <c r="G74" s="3" t="str">
        <f aca="false">IF(OR(E74="",F74=""),"확인 대기","잠정")</f>
        <v>잠정</v>
      </c>
      <c r="H74" s="3" t="n">
        <f aca="false">IF(G74="확인 대기","",E74)</f>
        <v>2</v>
      </c>
    </row>
    <row r="75" customFormat="false" ht="33.75" hidden="false" customHeight="true" outlineLevel="0" collapsed="false">
      <c r="A75" s="1" t="s">
        <v>217</v>
      </c>
      <c r="B75" s="1" t="s">
        <v>208</v>
      </c>
      <c r="C75" s="1" t="s">
        <v>51</v>
      </c>
      <c r="D75" s="1" t="s">
        <v>41</v>
      </c>
      <c r="E75" s="1" t="n">
        <v>2</v>
      </c>
      <c r="F75" s="1" t="s">
        <v>218</v>
      </c>
      <c r="G75" s="1" t="str">
        <f aca="false">IF(OR(E75="",F75=""),"확인 대기","잠정")</f>
        <v>잠정</v>
      </c>
      <c r="H75" s="1" t="n">
        <f aca="false">IF(G75="확인 대기","",E75)</f>
        <v>2</v>
      </c>
    </row>
  </sheetData>
  <autoFilter ref="A3:H75"/>
  <dataValidations count="1">
    <dataValidation allowBlank="true" error="빈칸 또는 1~4를 입력하세요." errorStyle="stop" errorTitle="1~4단계만 입력" operator="between" showDropDown="false" showErrorMessage="true" showInputMessage="false" sqref="E4:E75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2.84"/>
    <col collapsed="false" customWidth="true" hidden="false" outlineLevel="0" max="8" min="2" style="0" width="20.18"/>
  </cols>
  <sheetData>
    <row r="1" customFormat="false" ht="33.75" hidden="false" customHeight="true" outlineLevel="0" collapsed="false">
      <c r="A1" s="1" t="s">
        <v>219</v>
      </c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33.75" hidden="false" customHeight="true" outlineLevel="0" collapsed="false">
      <c r="A3" s="2" t="s">
        <v>54</v>
      </c>
      <c r="B3" s="2" t="s">
        <v>55</v>
      </c>
      <c r="C3" s="2" t="s">
        <v>61</v>
      </c>
      <c r="D3" s="2" t="s">
        <v>64</v>
      </c>
      <c r="E3" s="2" t="s">
        <v>67</v>
      </c>
      <c r="F3" s="2" t="s">
        <v>52</v>
      </c>
      <c r="G3" s="2" t="s">
        <v>48</v>
      </c>
      <c r="H3" s="2" t="s">
        <v>41</v>
      </c>
    </row>
    <row r="4" customFormat="false" ht="33.75" hidden="false" customHeight="true" outlineLevel="0" collapsed="false">
      <c r="A4" s="3" t="s">
        <v>59</v>
      </c>
      <c r="B4" s="3" t="s">
        <v>60</v>
      </c>
      <c r="C4" s="3" t="n">
        <f aca="false">IF(최근평가!G4="확인 대기","확인 대기",최근평가!H4)</f>
        <v>4</v>
      </c>
      <c r="D4" s="3" t="n">
        <f aca="false">IF(최근평가!G5="확인 대기","확인 대기",최근평가!H5)</f>
        <v>3</v>
      </c>
      <c r="E4" s="3" t="n">
        <f aca="false">IF(최근평가!G6="확인 대기","확인 대기",최근평가!H6)</f>
        <v>3</v>
      </c>
      <c r="F4" s="3" t="n">
        <f aca="false">IF(최근평가!G7="확인 대기","확인 대기",최근평가!H7)</f>
        <v>2</v>
      </c>
      <c r="G4" s="3" t="n">
        <f aca="false">IF(최근평가!G8="확인 대기","확인 대기",최근평가!H8)</f>
        <v>3</v>
      </c>
      <c r="H4" s="3" t="n">
        <f aca="false">IF(최근평가!G9="확인 대기","확인 대기",최근평가!H9)</f>
        <v>2</v>
      </c>
    </row>
    <row r="5" customFormat="false" ht="33.75" hidden="false" customHeight="true" outlineLevel="0" collapsed="false">
      <c r="A5" s="1" t="s">
        <v>76</v>
      </c>
      <c r="B5" s="1" t="s">
        <v>77</v>
      </c>
      <c r="C5" s="1" t="n">
        <f aca="false">IF(최근평가!G10="확인 대기","확인 대기",최근평가!H10)</f>
        <v>3</v>
      </c>
      <c r="D5" s="1" t="n">
        <f aca="false">IF(최근평가!G11="확인 대기","확인 대기",최근평가!H11)</f>
        <v>3</v>
      </c>
      <c r="E5" s="1" t="n">
        <f aca="false">IF(최근평가!G12="확인 대기","확인 대기",최근평가!H12)</f>
        <v>2</v>
      </c>
      <c r="F5" s="1" t="n">
        <f aca="false">IF(최근평가!G13="확인 대기","확인 대기",최근평가!H13)</f>
        <v>4</v>
      </c>
      <c r="G5" s="1" t="n">
        <f aca="false">IF(최근평가!G14="확인 대기","확인 대기",최근평가!H14)</f>
        <v>3</v>
      </c>
      <c r="H5" s="1" t="n">
        <f aca="false">IF(최근평가!G15="확인 대기","확인 대기",최근평가!H15)</f>
        <v>2</v>
      </c>
    </row>
    <row r="6" customFormat="false" ht="33.75" hidden="false" customHeight="true" outlineLevel="0" collapsed="false">
      <c r="A6" s="3" t="s">
        <v>90</v>
      </c>
      <c r="B6" s="3" t="s">
        <v>91</v>
      </c>
      <c r="C6" s="3" t="n">
        <f aca="false">IF(최근평가!G16="확인 대기","확인 대기",최근평가!H16)</f>
        <v>3</v>
      </c>
      <c r="D6" s="3" t="n">
        <f aca="false">IF(최근평가!G17="확인 대기","확인 대기",최근평가!H17)</f>
        <v>4</v>
      </c>
      <c r="E6" s="3" t="n">
        <f aca="false">IF(최근평가!G18="확인 대기","확인 대기",최근평가!H18)</f>
        <v>3</v>
      </c>
      <c r="F6" s="3" t="n">
        <f aca="false">IF(최근평가!G19="확인 대기","확인 대기",최근평가!H19)</f>
        <v>3</v>
      </c>
      <c r="G6" s="3" t="n">
        <f aca="false">IF(최근평가!G20="확인 대기","확인 대기",최근평가!H20)</f>
        <v>2</v>
      </c>
      <c r="H6" s="3" t="n">
        <f aca="false">IF(최근평가!G21="확인 대기","확인 대기",최근평가!H21)</f>
        <v>3</v>
      </c>
    </row>
    <row r="7" customFormat="false" ht="33.75" hidden="false" customHeight="true" outlineLevel="0" collapsed="false">
      <c r="A7" s="1" t="s">
        <v>104</v>
      </c>
      <c r="B7" s="1" t="s">
        <v>105</v>
      </c>
      <c r="C7" s="1" t="n">
        <f aca="false">IF(최근평가!G22="확인 대기","확인 대기",최근평가!H22)</f>
        <v>3</v>
      </c>
      <c r="D7" s="1" t="n">
        <f aca="false">IF(최근평가!G23="확인 대기","확인 대기",최근평가!H23)</f>
        <v>3</v>
      </c>
      <c r="E7" s="1" t="n">
        <f aca="false">IF(최근평가!G24="확인 대기","확인 대기",최근평가!H24)</f>
        <v>4</v>
      </c>
      <c r="F7" s="1" t="n">
        <f aca="false">IF(최근평가!G25="확인 대기","확인 대기",최근평가!H25)</f>
        <v>2</v>
      </c>
      <c r="G7" s="1" t="n">
        <f aca="false">IF(최근평가!G26="확인 대기","확인 대기",최근평가!H26)</f>
        <v>3</v>
      </c>
      <c r="H7" s="1" t="n">
        <f aca="false">IF(최근평가!G27="확인 대기","확인 대기",최근평가!H27)</f>
        <v>3</v>
      </c>
    </row>
    <row r="8" customFormat="false" ht="33.75" hidden="false" customHeight="true" outlineLevel="0" collapsed="false">
      <c r="A8" s="3" t="s">
        <v>118</v>
      </c>
      <c r="B8" s="3" t="s">
        <v>40</v>
      </c>
      <c r="C8" s="3" t="n">
        <f aca="false">IF(최근평가!G28="확인 대기","확인 대기",최근평가!H28)</f>
        <v>2</v>
      </c>
      <c r="D8" s="3" t="n">
        <f aca="false">IF(최근평가!G29="확인 대기","확인 대기",최근평가!H29)</f>
        <v>3</v>
      </c>
      <c r="E8" s="3" t="n">
        <f aca="false">IF(최근평가!G30="확인 대기","확인 대기",최근평가!H30)</f>
        <v>2</v>
      </c>
      <c r="F8" s="3" t="n">
        <f aca="false">IF(최근평가!G31="확인 대기","확인 대기",최근평가!H31)</f>
        <v>3</v>
      </c>
      <c r="G8" s="3" t="n">
        <f aca="false">IF(최근평가!G32="확인 대기","확인 대기",최근평가!H32)</f>
        <v>2</v>
      </c>
      <c r="H8" s="3" t="str">
        <f aca="false">IF(최근평가!G33="확인 대기","확인 대기",최근평가!H33)</f>
        <v>확인 대기</v>
      </c>
    </row>
    <row r="9" customFormat="false" ht="33.75" hidden="false" customHeight="true" outlineLevel="0" collapsed="false">
      <c r="A9" s="1" t="s">
        <v>129</v>
      </c>
      <c r="B9" s="1" t="s">
        <v>45</v>
      </c>
      <c r="C9" s="1" t="n">
        <f aca="false">IF(최근평가!G34="확인 대기","확인 대기",최근평가!H34)</f>
        <v>2</v>
      </c>
      <c r="D9" s="1" t="n">
        <f aca="false">IF(최근평가!G35="확인 대기","확인 대기",최근평가!H35)</f>
        <v>2</v>
      </c>
      <c r="E9" s="1" t="n">
        <f aca="false">IF(최근평가!G36="확인 대기","확인 대기",최근평가!H36)</f>
        <v>2</v>
      </c>
      <c r="F9" s="1" t="n">
        <f aca="false">IF(최근평가!G37="확인 대기","확인 대기",최근평가!H37)</f>
        <v>2</v>
      </c>
      <c r="G9" s="1" t="n">
        <f aca="false">IF(최근평가!G38="확인 대기","확인 대기",최근평가!H38)</f>
        <v>1</v>
      </c>
      <c r="H9" s="1" t="str">
        <f aca="false">IF(최근평가!G39="확인 대기","확인 대기",최근평가!H39)</f>
        <v>확인 대기</v>
      </c>
    </row>
    <row r="10" customFormat="false" ht="33.75" hidden="false" customHeight="true" outlineLevel="0" collapsed="false">
      <c r="A10" s="3" t="s">
        <v>140</v>
      </c>
      <c r="B10" s="3" t="s">
        <v>141</v>
      </c>
      <c r="C10" s="3" t="n">
        <f aca="false">IF(최근평가!G40="확인 대기","확인 대기",최근평가!H40)</f>
        <v>2</v>
      </c>
      <c r="D10" s="3" t="n">
        <f aca="false">IF(최근평가!G41="확인 대기","확인 대기",최근평가!H41)</f>
        <v>2</v>
      </c>
      <c r="E10" s="3" t="n">
        <f aca="false">IF(최근평가!G42="확인 대기","확인 대기",최근평가!H42)</f>
        <v>1</v>
      </c>
      <c r="F10" s="3" t="n">
        <f aca="false">IF(최근평가!G43="확인 대기","확인 대기",최근평가!H43)</f>
        <v>2</v>
      </c>
      <c r="G10" s="3" t="n">
        <f aca="false">IF(최근평가!G44="확인 대기","확인 대기",최근평가!H44)</f>
        <v>2</v>
      </c>
      <c r="H10" s="3" t="n">
        <f aca="false">IF(최근평가!G45="확인 대기","확인 대기",최근평가!H45)</f>
        <v>1</v>
      </c>
    </row>
    <row r="11" customFormat="false" ht="33.75" hidden="false" customHeight="true" outlineLevel="0" collapsed="false">
      <c r="A11" s="1" t="s">
        <v>154</v>
      </c>
      <c r="B11" s="1" t="s">
        <v>155</v>
      </c>
      <c r="C11" s="1" t="n">
        <f aca="false">IF(최근평가!G46="확인 대기","확인 대기",최근평가!H46)</f>
        <v>1</v>
      </c>
      <c r="D11" s="1" t="n">
        <f aca="false">IF(최근평가!G47="확인 대기","확인 대기",최근평가!H47)</f>
        <v>2</v>
      </c>
      <c r="E11" s="1" t="n">
        <f aca="false">IF(최근평가!G48="확인 대기","확인 대기",최근평가!H48)</f>
        <v>2</v>
      </c>
      <c r="F11" s="1" t="n">
        <f aca="false">IF(최근평가!G49="확인 대기","확인 대기",최근평가!H49)</f>
        <v>1</v>
      </c>
      <c r="G11" s="1" t="n">
        <f aca="false">IF(최근평가!G50="확인 대기","확인 대기",최근평가!H50)</f>
        <v>2</v>
      </c>
      <c r="H11" s="1" t="n">
        <f aca="false">IF(최근평가!G51="확인 대기","확인 대기",최근평가!H51)</f>
        <v>2</v>
      </c>
    </row>
    <row r="12" customFormat="false" ht="33.75" hidden="false" customHeight="true" outlineLevel="0" collapsed="false">
      <c r="A12" s="3" t="s">
        <v>168</v>
      </c>
      <c r="B12" s="3" t="s">
        <v>169</v>
      </c>
      <c r="C12" s="3" t="n">
        <f aca="false">IF(최근평가!G52="확인 대기","확인 대기",최근평가!H52)</f>
        <v>3</v>
      </c>
      <c r="D12" s="3" t="n">
        <f aca="false">IF(최근평가!G53="확인 대기","확인 대기",최근평가!H53)</f>
        <v>2</v>
      </c>
      <c r="E12" s="3" t="n">
        <f aca="false">IF(최근평가!G54="확인 대기","확인 대기",최근평가!H54)</f>
        <v>3</v>
      </c>
      <c r="F12" s="3" t="n">
        <f aca="false">IF(최근평가!G55="확인 대기","확인 대기",최근평가!H55)</f>
        <v>2</v>
      </c>
      <c r="G12" s="3" t="n">
        <f aca="false">IF(최근평가!G56="확인 대기","확인 대기",최근평가!H56)</f>
        <v>2</v>
      </c>
      <c r="H12" s="3" t="n">
        <f aca="false">IF(최근평가!G57="확인 대기","확인 대기",최근평가!H57)</f>
        <v>2</v>
      </c>
    </row>
    <row r="13" customFormat="false" ht="33.75" hidden="false" customHeight="true" outlineLevel="0" collapsed="false">
      <c r="A13" s="1" t="s">
        <v>182</v>
      </c>
      <c r="B13" s="1" t="s">
        <v>183</v>
      </c>
      <c r="C13" s="1" t="n">
        <f aca="false">IF(최근평가!G58="확인 대기","확인 대기",최근평가!H58)</f>
        <v>2</v>
      </c>
      <c r="D13" s="1" t="n">
        <f aca="false">IF(최근평가!G59="확인 대기","확인 대기",최근평가!H59)</f>
        <v>1</v>
      </c>
      <c r="E13" s="1" t="n">
        <f aca="false">IF(최근평가!G60="확인 대기","확인 대기",최근평가!H60)</f>
        <v>2</v>
      </c>
      <c r="F13" s="1" t="n">
        <f aca="false">IF(최근평가!G61="확인 대기","확인 대기",최근평가!H61)</f>
        <v>2</v>
      </c>
      <c r="G13" s="1" t="n">
        <f aca="false">IF(최근평가!G62="확인 대기","확인 대기",최근평가!H62)</f>
        <v>2</v>
      </c>
      <c r="H13" s="1" t="n">
        <f aca="false">IF(최근평가!G63="확인 대기","확인 대기",최근평가!H63)</f>
        <v>2</v>
      </c>
    </row>
    <row r="14" customFormat="false" ht="33.75" hidden="false" customHeight="true" outlineLevel="0" collapsed="false">
      <c r="A14" s="3" t="s">
        <v>196</v>
      </c>
      <c r="B14" s="3" t="s">
        <v>47</v>
      </c>
      <c r="C14" s="3" t="n">
        <f aca="false">IF(최근평가!G64="확인 대기","확인 대기",최근평가!H64)</f>
        <v>2</v>
      </c>
      <c r="D14" s="3" t="n">
        <f aca="false">IF(최근평가!G65="확인 대기","확인 대기",최근평가!H65)</f>
        <v>2</v>
      </c>
      <c r="E14" s="3" t="n">
        <f aca="false">IF(최근평가!G66="확인 대기","확인 대기",최근평가!H66)</f>
        <v>2</v>
      </c>
      <c r="F14" s="3" t="n">
        <f aca="false">IF(최근평가!G67="확인 대기","확인 대기",최근평가!H67)</f>
        <v>1</v>
      </c>
      <c r="G14" s="3" t="str">
        <f aca="false">IF(최근평가!G68="확인 대기","확인 대기",최근평가!H68)</f>
        <v>확인 대기</v>
      </c>
      <c r="H14" s="3" t="n">
        <f aca="false">IF(최근평가!G69="확인 대기","확인 대기",최근평가!H69)</f>
        <v>2</v>
      </c>
    </row>
    <row r="15" customFormat="false" ht="33.75" hidden="false" customHeight="true" outlineLevel="0" collapsed="false">
      <c r="A15" s="1" t="s">
        <v>208</v>
      </c>
      <c r="B15" s="1" t="s">
        <v>51</v>
      </c>
      <c r="C15" s="1" t="n">
        <f aca="false">IF(최근평가!G70="확인 대기","확인 대기",최근평가!H70)</f>
        <v>2</v>
      </c>
      <c r="D15" s="1" t="n">
        <f aca="false">IF(최근평가!G71="확인 대기","확인 대기",최근평가!H71)</f>
        <v>2</v>
      </c>
      <c r="E15" s="1" t="n">
        <f aca="false">IF(최근평가!G72="확인 대기","확인 대기",최근평가!H72)</f>
        <v>1</v>
      </c>
      <c r="F15" s="1" t="str">
        <f aca="false">IF(최근평가!G73="확인 대기","확인 대기",최근평가!H73)</f>
        <v>확인 대기</v>
      </c>
      <c r="G15" s="1" t="n">
        <f aca="false">IF(최근평가!G74="확인 대기","확인 대기",최근평가!H74)</f>
        <v>2</v>
      </c>
      <c r="H15" s="1" t="n">
        <f aca="false">IF(최근평가!G75="확인 대기","확인 대기",최근평가!H75)</f>
        <v>2</v>
      </c>
    </row>
    <row r="17" customFormat="false" ht="16.2" hidden="false" customHeight="false" outlineLevel="0" collapsed="false">
      <c r="A17" s="1" t="s">
        <v>220</v>
      </c>
      <c r="B17" s="1"/>
      <c r="C17" s="1" t="n">
        <f aca="false">COUNTIF(C4:C15,"&gt;=3")</f>
        <v>5</v>
      </c>
      <c r="D17" s="1" t="n">
        <f aca="false">COUNTIF(D4:D15,"&gt;=3")</f>
        <v>5</v>
      </c>
      <c r="E17" s="1" t="n">
        <f aca="false">COUNTIF(E4:E15,"&gt;=3")</f>
        <v>4</v>
      </c>
      <c r="F17" s="1" t="n">
        <f aca="false">COUNTIF(F4:F15,"&gt;=3")</f>
        <v>3</v>
      </c>
      <c r="G17" s="1" t="n">
        <f aca="false">COUNTIF(G4:G15,"&gt;=3")</f>
        <v>3</v>
      </c>
      <c r="H17" s="1" t="n">
        <f aca="false">COUNTIF(H4:H15,"&gt;=3")</f>
        <v>2</v>
      </c>
    </row>
    <row r="18" customFormat="false" ht="16.2" hidden="false" customHeight="false" outlineLevel="0" collapsed="false">
      <c r="A18" s="1" t="s">
        <v>221</v>
      </c>
      <c r="B18" s="1"/>
      <c r="C18" s="1" t="n">
        <f aca="false">COUNTIF(C4:C15,"&lt;3")</f>
        <v>7</v>
      </c>
      <c r="D18" s="1" t="n">
        <f aca="false">COUNTIF(D4:D15,"&lt;3")</f>
        <v>7</v>
      </c>
      <c r="E18" s="1" t="n">
        <f aca="false">COUNTIF(E4:E15,"&lt;3")</f>
        <v>8</v>
      </c>
      <c r="F18" s="1" t="n">
        <f aca="false">COUNTIF(F4:F15,"&lt;3")</f>
        <v>8</v>
      </c>
      <c r="G18" s="1" t="n">
        <f aca="false">COUNTIF(G4:G15,"&lt;3")</f>
        <v>8</v>
      </c>
      <c r="H18" s="1" t="n">
        <f aca="false">COUNTIF(H4:H15,"&lt;3")</f>
        <v>8</v>
      </c>
    </row>
    <row r="19" customFormat="false" ht="16.2" hidden="false" customHeight="false" outlineLevel="0" collapsed="false">
      <c r="A19" s="1" t="s">
        <v>222</v>
      </c>
      <c r="B19" s="1"/>
      <c r="C19" s="1" t="n">
        <f aca="false">COUNTIF(C4:C15,"확인 대기")</f>
        <v>0</v>
      </c>
      <c r="D19" s="1" t="n">
        <f aca="false">COUNTIF(D4:D15,"확인 대기")</f>
        <v>0</v>
      </c>
      <c r="E19" s="1" t="n">
        <f aca="false">COUNTIF(E4:E15,"확인 대기")</f>
        <v>0</v>
      </c>
      <c r="F19" s="1" t="n">
        <f aca="false">COUNTIF(F4:F15,"확인 대기")</f>
        <v>1</v>
      </c>
      <c r="G19" s="1" t="n">
        <f aca="false">COUNTIF(G4:G15,"확인 대기")</f>
        <v>1</v>
      </c>
      <c r="H19" s="1" t="n">
        <f aca="false">COUNTIF(H4:H15,"확인 대기")</f>
        <v>2</v>
      </c>
    </row>
  </sheetData>
  <autoFilter ref="A3:H15"/>
  <conditionalFormatting sqref="C4:H15">
    <cfRule type="cellIs" priority="2" operator="greaterThanOrEqual" aboveAverage="0" equalAverage="0" bottom="0" percent="0" rank="0" text="" dxfId="6">
      <formula>3</formula>
    </cfRule>
    <cfRule type="cellIs" priority="3" operator="between" aboveAverage="0" equalAverage="0" bottom="0" percent="0" rank="0" text="" dxfId="7">
      <formula>1</formula>
      <formula>2</formula>
    </cfRule>
    <cfRule type="expression" priority="4" aboveAverage="0" equalAverage="0" bottom="0" percent="0" rank="0" text="" dxfId="8">
      <formula>C4="확인 대기"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9.17"/>
    <col collapsed="false" customWidth="true" hidden="false" outlineLevel="0" max="3" min="2" style="0" width="20.18"/>
    <col collapsed="false" customWidth="true" hidden="false" outlineLevel="0" max="4" min="4" style="0" width="21.1"/>
    <col collapsed="false" customWidth="true" hidden="false" outlineLevel="0" max="7" min="5" style="0" width="12.84"/>
    <col collapsed="false" customWidth="true" hidden="false" outlineLevel="0" max="8" min="8" style="0" width="27.52"/>
    <col collapsed="false" customWidth="true" hidden="false" outlineLevel="0" max="9" min="9" style="0" width="44.03"/>
  </cols>
  <sheetData>
    <row r="1" customFormat="false" ht="33.75" hidden="false" customHeight="true" outlineLevel="0" collapsed="false">
      <c r="A1" s="1" t="s">
        <v>223</v>
      </c>
      <c r="B1" s="1"/>
      <c r="C1" s="1"/>
      <c r="D1" s="1"/>
      <c r="E1" s="1"/>
      <c r="F1" s="1"/>
      <c r="G1" s="1"/>
      <c r="H1" s="1"/>
      <c r="I1" s="1"/>
    </row>
    <row r="2" customFormat="false" ht="33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Format="false" ht="33.75" hidden="false" customHeight="true" outlineLevel="0" collapsed="false">
      <c r="A3" s="2" t="s">
        <v>224</v>
      </c>
      <c r="B3" s="2" t="s">
        <v>225</v>
      </c>
      <c r="C3" s="2" t="s">
        <v>226</v>
      </c>
      <c r="D3" s="2" t="s">
        <v>35</v>
      </c>
      <c r="E3" s="2" t="s">
        <v>227</v>
      </c>
      <c r="F3" s="2" t="s">
        <v>228</v>
      </c>
      <c r="G3" s="2" t="s">
        <v>229</v>
      </c>
      <c r="H3" s="2" t="s">
        <v>230</v>
      </c>
      <c r="I3" s="2" t="s">
        <v>231</v>
      </c>
    </row>
    <row r="4" customFormat="false" ht="33.75" hidden="false" customHeight="true" outlineLevel="0" collapsed="false">
      <c r="A4" s="3" t="n">
        <v>1</v>
      </c>
      <c r="B4" s="3" t="s">
        <v>60</v>
      </c>
      <c r="C4" s="3" t="s">
        <v>40</v>
      </c>
      <c r="D4" s="3" t="s">
        <v>61</v>
      </c>
      <c r="E4" s="3" t="n">
        <v>2</v>
      </c>
      <c r="F4" s="3" t="n">
        <v>3</v>
      </c>
      <c r="G4" s="3"/>
      <c r="H4" s="3" t="s">
        <v>232</v>
      </c>
      <c r="I4" s="3" t="s">
        <v>233</v>
      </c>
    </row>
    <row r="5" customFormat="false" ht="33.75" hidden="false" customHeight="true" outlineLevel="0" collapsed="false">
      <c r="A5" s="1" t="n">
        <v>2</v>
      </c>
      <c r="B5" s="1" t="s">
        <v>91</v>
      </c>
      <c r="C5" s="1" t="s">
        <v>155</v>
      </c>
      <c r="D5" s="1" t="s">
        <v>64</v>
      </c>
      <c r="E5" s="1" t="n">
        <v>2</v>
      </c>
      <c r="F5" s="1" t="n">
        <v>3</v>
      </c>
      <c r="G5" s="1"/>
      <c r="H5" s="1" t="s">
        <v>232</v>
      </c>
      <c r="I5" s="1" t="s">
        <v>233</v>
      </c>
    </row>
    <row r="6" customFormat="false" ht="33.75" hidden="false" customHeight="true" outlineLevel="0" collapsed="false">
      <c r="A6" s="3" t="n">
        <v>3</v>
      </c>
      <c r="B6" s="3" t="s">
        <v>105</v>
      </c>
      <c r="C6" s="3" t="s">
        <v>141</v>
      </c>
      <c r="D6" s="3" t="s">
        <v>67</v>
      </c>
      <c r="E6" s="3" t="n">
        <v>1</v>
      </c>
      <c r="F6" s="3" t="n">
        <v>3</v>
      </c>
      <c r="G6" s="3"/>
      <c r="H6" s="3" t="s">
        <v>232</v>
      </c>
      <c r="I6" s="3" t="s">
        <v>233</v>
      </c>
    </row>
    <row r="7" customFormat="false" ht="33.75" hidden="false" customHeight="true" outlineLevel="0" collapsed="false">
      <c r="A7" s="1" t="n">
        <v>4</v>
      </c>
      <c r="B7" s="1" t="s">
        <v>77</v>
      </c>
      <c r="C7" s="1" t="s">
        <v>45</v>
      </c>
      <c r="D7" s="1" t="s">
        <v>52</v>
      </c>
      <c r="E7" s="1" t="n">
        <v>2</v>
      </c>
      <c r="F7" s="1" t="n">
        <v>3</v>
      </c>
      <c r="G7" s="1"/>
      <c r="H7" s="1" t="s">
        <v>232</v>
      </c>
      <c r="I7" s="1" t="s">
        <v>233</v>
      </c>
    </row>
  </sheetData>
  <autoFilter ref="A3:I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93"/>
    <col collapsed="false" customWidth="true" hidden="false" outlineLevel="0" max="3" min="2" style="0" width="13.76"/>
    <col collapsed="false" customWidth="true" hidden="false" outlineLevel="0" max="4" min="4" style="0" width="16.51"/>
    <col collapsed="false" customWidth="true" hidden="false" outlineLevel="0" max="5" min="5" style="0" width="20.18"/>
  </cols>
  <sheetData>
    <row r="1" customFormat="false" ht="33.75" hidden="false" customHeight="true" outlineLevel="0" collapsed="false">
      <c r="A1" s="1" t="s">
        <v>234</v>
      </c>
      <c r="B1" s="1"/>
      <c r="C1" s="1"/>
      <c r="D1" s="1"/>
      <c r="E1" s="1"/>
    </row>
    <row r="2" customFormat="false" ht="33.75" hidden="false" customHeight="true" outlineLevel="0" collapsed="false">
      <c r="A2" s="1" t="s">
        <v>1</v>
      </c>
      <c r="B2" s="1"/>
      <c r="C2" s="1"/>
      <c r="D2" s="1"/>
      <c r="E2" s="1"/>
    </row>
    <row r="3" customFormat="false" ht="33.75" hidden="false" customHeight="true" outlineLevel="0" collapsed="false">
      <c r="A3" s="2" t="s">
        <v>2</v>
      </c>
      <c r="B3" s="2" t="s">
        <v>235</v>
      </c>
      <c r="C3" s="2" t="s">
        <v>236</v>
      </c>
      <c r="D3" s="2" t="s">
        <v>237</v>
      </c>
      <c r="E3" s="2" t="s">
        <v>238</v>
      </c>
    </row>
    <row r="4" customFormat="false" ht="33.75" hidden="false" customHeight="true" outlineLevel="0" collapsed="false">
      <c r="A4" s="3" t="s">
        <v>225</v>
      </c>
      <c r="B4" s="3" t="n">
        <v>4</v>
      </c>
      <c r="C4" s="3" t="n">
        <v>4</v>
      </c>
      <c r="D4" s="3" t="n">
        <v>1</v>
      </c>
      <c r="E4" s="3" t="n">
        <f aca="false">B4*C4*D4</f>
        <v>16</v>
      </c>
    </row>
    <row r="5" customFormat="false" ht="33.75" hidden="false" customHeight="true" outlineLevel="0" collapsed="false">
      <c r="A5" s="1" t="s">
        <v>226</v>
      </c>
      <c r="B5" s="1" t="n">
        <f aca="false">B4</f>
        <v>4</v>
      </c>
      <c r="C5" s="1" t="n">
        <f aca="false">C4</f>
        <v>4</v>
      </c>
      <c r="D5" s="1" t="n">
        <f aca="false">D4</f>
        <v>1</v>
      </c>
      <c r="E5" s="1" t="n">
        <f aca="false">B5*C5*D5</f>
        <v>16</v>
      </c>
    </row>
    <row r="6" customFormat="false" ht="33.75" hidden="false" customHeight="true" outlineLevel="0" collapsed="false">
      <c r="A6" s="3" t="s">
        <v>239</v>
      </c>
      <c r="B6" s="3" t="n">
        <v>1</v>
      </c>
      <c r="C6" s="3" t="n">
        <v>1</v>
      </c>
      <c r="D6" s="3" t="n">
        <v>4</v>
      </c>
      <c r="E6" s="3" t="n">
        <f aca="false">B6*C6*D6</f>
        <v>4</v>
      </c>
    </row>
    <row r="7" customFormat="false" ht="33.75" hidden="false" customHeight="true" outlineLevel="0" collapsed="false">
      <c r="A7" s="1" t="s">
        <v>240</v>
      </c>
      <c r="B7" s="1"/>
      <c r="C7" s="1"/>
      <c r="D7" s="1"/>
      <c r="E7" s="1" t="n">
        <f aca="false">SUM(E4:E6)</f>
        <v>36</v>
      </c>
    </row>
  </sheetData>
  <autoFilter ref="A3:E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7.52"/>
    <col collapsed="false" customWidth="true" hidden="false" outlineLevel="0" max="2" min="2" style="0" width="22.02"/>
    <col collapsed="false" customWidth="true" hidden="false" outlineLevel="0" max="3" min="3" style="0" width="51.37"/>
  </cols>
  <sheetData>
    <row r="1" customFormat="false" ht="33.75" hidden="false" customHeight="true" outlineLevel="0" collapsed="false">
      <c r="A1" s="1" t="s">
        <v>241</v>
      </c>
      <c r="B1" s="1"/>
      <c r="C1" s="1"/>
    </row>
    <row r="2" customFormat="false" ht="33.75" hidden="false" customHeight="true" outlineLevel="0" collapsed="false">
      <c r="A2" s="1" t="s">
        <v>1</v>
      </c>
      <c r="B2" s="1"/>
      <c r="C2" s="1"/>
    </row>
    <row r="3" customFormat="false" ht="33.75" hidden="false" customHeight="true" outlineLevel="0" collapsed="false">
      <c r="A3" s="2" t="s">
        <v>2</v>
      </c>
      <c r="B3" s="2" t="s">
        <v>242</v>
      </c>
      <c r="C3" s="2" t="s">
        <v>243</v>
      </c>
    </row>
    <row r="4" customFormat="false" ht="33.75" hidden="false" customHeight="true" outlineLevel="0" collapsed="false">
      <c r="A4" s="3" t="s">
        <v>244</v>
      </c>
      <c r="B4" s="3" t="n">
        <v>8</v>
      </c>
      <c r="C4" s="3" t="s">
        <v>245</v>
      </c>
    </row>
    <row r="5" customFormat="false" ht="33.75" hidden="false" customHeight="true" outlineLevel="0" collapsed="false">
      <c r="A5" s="1" t="s">
        <v>246</v>
      </c>
      <c r="B5" s="1" t="n">
        <v>4</v>
      </c>
      <c r="C5" s="1" t="s">
        <v>247</v>
      </c>
    </row>
    <row r="6" customFormat="false" ht="33.75" hidden="false" customHeight="true" outlineLevel="0" collapsed="false">
      <c r="A6" s="3" t="s">
        <v>248</v>
      </c>
      <c r="B6" s="4" t="n">
        <v>600000</v>
      </c>
      <c r="C6" s="3" t="s">
        <v>249</v>
      </c>
    </row>
    <row r="7" customFormat="false" ht="33.75" hidden="false" customHeight="true" outlineLevel="0" collapsed="false">
      <c r="A7" s="1" t="s">
        <v>250</v>
      </c>
      <c r="B7" s="5" t="n">
        <v>30000</v>
      </c>
      <c r="C7" s="1" t="s">
        <v>251</v>
      </c>
    </row>
    <row r="8" customFormat="false" ht="33.75" hidden="false" customHeight="true" outlineLevel="0" collapsed="false">
      <c r="A8" s="3" t="s">
        <v>252</v>
      </c>
      <c r="B8" s="4" t="n">
        <v>120000</v>
      </c>
      <c r="C8" s="3" t="s">
        <v>253</v>
      </c>
    </row>
    <row r="9" customFormat="false" ht="33.75" hidden="false" customHeight="true" outlineLevel="0" collapsed="false">
      <c r="A9" s="1" t="s">
        <v>254</v>
      </c>
      <c r="B9" s="5" t="n">
        <f aca="false">시간계산!E7</f>
        <v>36</v>
      </c>
      <c r="C9" s="1" t="s">
        <v>255</v>
      </c>
    </row>
    <row r="10" customFormat="false" ht="33.75" hidden="false" customHeight="true" outlineLevel="0" collapsed="false">
      <c r="A10" s="3" t="s">
        <v>256</v>
      </c>
      <c r="B10" s="4" t="n">
        <f aca="false">B4*B6</f>
        <v>4800000</v>
      </c>
      <c r="C10" s="3" t="s">
        <v>257</v>
      </c>
    </row>
    <row r="11" customFormat="false" ht="33.75" hidden="false" customHeight="true" outlineLevel="0" collapsed="false">
      <c r="A11" s="1" t="s">
        <v>258</v>
      </c>
      <c r="B11" s="5" t="n">
        <f aca="false">B5*B6+B8</f>
        <v>2520000</v>
      </c>
      <c r="C11" s="1" t="s">
        <v>259</v>
      </c>
    </row>
    <row r="12" customFormat="false" ht="33.75" hidden="false" customHeight="true" outlineLevel="0" collapsed="false">
      <c r="A12" s="3" t="s">
        <v>260</v>
      </c>
      <c r="B12" s="4" t="n">
        <f aca="false">B7*B9</f>
        <v>1080000</v>
      </c>
      <c r="C12" s="3" t="s">
        <v>261</v>
      </c>
    </row>
    <row r="13" customFormat="false" ht="33.75" hidden="false" customHeight="true" outlineLevel="0" collapsed="false">
      <c r="A13" s="1" t="s">
        <v>262</v>
      </c>
      <c r="B13" s="5" t="n">
        <f aca="false">B11+B12</f>
        <v>3600000</v>
      </c>
      <c r="C13" s="1" t="s">
        <v>263</v>
      </c>
    </row>
    <row r="14" customFormat="false" ht="33.75" hidden="false" customHeight="true" outlineLevel="0" collapsed="false">
      <c r="A14" s="3" t="s">
        <v>264</v>
      </c>
      <c r="B14" s="4" t="n">
        <f aca="false">B10-B11</f>
        <v>2280000</v>
      </c>
      <c r="C14" s="3" t="s">
        <v>265</v>
      </c>
    </row>
    <row r="15" customFormat="false" ht="33.75" hidden="false" customHeight="true" outlineLevel="0" collapsed="false">
      <c r="A15" s="1" t="s">
        <v>266</v>
      </c>
      <c r="B15" s="5" t="n">
        <f aca="false">B10-B13</f>
        <v>1200000</v>
      </c>
      <c r="C15" s="1" t="s">
        <v>267</v>
      </c>
    </row>
    <row r="16" customFormat="false" ht="33.75" hidden="false" customHeight="true" outlineLevel="0" collapsed="false">
      <c r="A16" s="3" t="s">
        <v>268</v>
      </c>
      <c r="B16" s="6" t="n">
        <f aca="false">B15/B10</f>
        <v>0.25</v>
      </c>
      <c r="C16" s="3" t="s">
        <v>269</v>
      </c>
    </row>
  </sheetData>
  <autoFilter ref="A3:C1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4" min="2" style="0" width="22.02"/>
  </cols>
  <sheetData>
    <row r="1" customFormat="false" ht="33.75" hidden="false" customHeight="true" outlineLevel="0" collapsed="false">
      <c r="A1" s="1" t="s">
        <v>270</v>
      </c>
      <c r="B1" s="1"/>
      <c r="C1" s="1"/>
      <c r="D1" s="1"/>
    </row>
    <row r="2" customFormat="false" ht="33.75" hidden="false" customHeight="true" outlineLevel="0" collapsed="false">
      <c r="A2" s="1" t="s">
        <v>1</v>
      </c>
      <c r="B2" s="1"/>
      <c r="C2" s="1"/>
      <c r="D2" s="1"/>
    </row>
    <row r="3" customFormat="false" ht="33.75" hidden="false" customHeight="true" outlineLevel="0" collapsed="false">
      <c r="A3" s="2" t="s">
        <v>271</v>
      </c>
      <c r="B3" s="2" t="s">
        <v>272</v>
      </c>
      <c r="C3" s="2" t="s">
        <v>273</v>
      </c>
      <c r="D3" s="2" t="s">
        <v>274</v>
      </c>
    </row>
    <row r="4" customFormat="false" ht="33.75" hidden="false" customHeight="true" outlineLevel="0" collapsed="false">
      <c r="A4" s="3" t="s">
        <v>275</v>
      </c>
      <c r="B4" s="3" t="n">
        <v>292</v>
      </c>
      <c r="C4" s="3" t="n">
        <v>292</v>
      </c>
      <c r="D4" s="3" t="s">
        <v>276</v>
      </c>
    </row>
    <row r="5" customFormat="false" ht="33.75" hidden="false" customHeight="true" outlineLevel="0" collapsed="false">
      <c r="A5" s="1" t="s">
        <v>277</v>
      </c>
      <c r="B5" s="1" t="n">
        <v>288</v>
      </c>
      <c r="C5" s="1" t="n">
        <v>288</v>
      </c>
      <c r="D5" s="1" t="s">
        <v>276</v>
      </c>
    </row>
    <row r="6" customFormat="false" ht="33.75" hidden="false" customHeight="true" outlineLevel="0" collapsed="false">
      <c r="A6" s="3" t="s">
        <v>278</v>
      </c>
      <c r="B6" s="3" t="n">
        <v>72</v>
      </c>
      <c r="C6" s="3" t="n">
        <f aca="false">COUNTA(최근평가!A4:A75)</f>
        <v>72</v>
      </c>
      <c r="D6" s="3" t="n">
        <v>72</v>
      </c>
    </row>
    <row r="7" customFormat="false" ht="33.75" hidden="false" customHeight="true" outlineLevel="0" collapsed="false">
      <c r="A7" s="1" t="s">
        <v>279</v>
      </c>
      <c r="B7" s="1" t="n">
        <v>68</v>
      </c>
      <c r="C7" s="1" t="n">
        <f aca="false">COUNT(최근평가!H4:H75)</f>
        <v>68</v>
      </c>
      <c r="D7" s="1" t="n">
        <v>68</v>
      </c>
    </row>
    <row r="8" customFormat="false" ht="33.75" hidden="false" customHeight="true" outlineLevel="0" collapsed="false">
      <c r="A8" s="3" t="s">
        <v>280</v>
      </c>
      <c r="B8" s="3" t="n">
        <v>22</v>
      </c>
      <c r="C8" s="3" t="n">
        <f aca="false">SUM(역량지도!C17:H17)</f>
        <v>22</v>
      </c>
      <c r="D8" s="3" t="n">
        <v>22</v>
      </c>
    </row>
    <row r="9" customFormat="false" ht="33.75" hidden="false" customHeight="true" outlineLevel="0" collapsed="false">
      <c r="A9" s="1" t="s">
        <v>221</v>
      </c>
      <c r="B9" s="1" t="n">
        <v>46</v>
      </c>
      <c r="C9" s="1" t="n">
        <f aca="false">SUM(역량지도!C18:H18)</f>
        <v>46</v>
      </c>
      <c r="D9" s="1" t="n">
        <v>46</v>
      </c>
    </row>
    <row r="10" customFormat="false" ht="33.75" hidden="false" customHeight="true" outlineLevel="0" collapsed="false">
      <c r="A10" s="3" t="s">
        <v>222</v>
      </c>
      <c r="B10" s="3" t="n">
        <v>4</v>
      </c>
      <c r="C10" s="3" t="n">
        <f aca="false">SUM(역량지도!C19:H19)</f>
        <v>4</v>
      </c>
      <c r="D10" s="3" t="n">
        <v>4</v>
      </c>
    </row>
    <row r="11" customFormat="false" ht="33.75" hidden="false" customHeight="true" outlineLevel="0" collapsed="false">
      <c r="A11" s="1" t="s">
        <v>281</v>
      </c>
      <c r="B11" s="1" t="n">
        <v>72</v>
      </c>
      <c r="C11" s="1" t="n">
        <f aca="false">SUM(C8:C10)</f>
        <v>72</v>
      </c>
      <c r="D11" s="1" t="n">
        <v>72</v>
      </c>
    </row>
    <row r="12" customFormat="false" ht="33.75" hidden="false" customHeight="true" outlineLevel="0" collapsed="false">
      <c r="A12" s="3" t="s">
        <v>238</v>
      </c>
      <c r="B12" s="3" t="n">
        <v>36</v>
      </c>
      <c r="C12" s="3" t="n">
        <f aca="false">시간계산!E7</f>
        <v>36</v>
      </c>
      <c r="D12" s="3" t="n">
        <v>36</v>
      </c>
    </row>
    <row r="13" customFormat="false" ht="33.75" hidden="false" customHeight="true" outlineLevel="0" collapsed="false">
      <c r="A13" s="1" t="s">
        <v>266</v>
      </c>
      <c r="B13" s="1" t="n">
        <v>1200000</v>
      </c>
      <c r="C13" s="5" t="n">
        <f aca="false">비용비교!B15</f>
        <v>1200000</v>
      </c>
      <c r="D13" s="1" t="n">
        <v>1200000</v>
      </c>
    </row>
  </sheetData>
  <autoFilter ref="A3:D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2026-11-03T03:32:57Z</dcterms:created>
  <dc:creator>openpyxl</dc:creator>
  <dc:description/>
  <dc:language>ko-KR</dc:language>
  <cp:lastModifiedBy/>
  <dcterms:modified xsi:type="dcterms:W3CDTF">2026-11-03T03:32:57Z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