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시간대별계산" sheetId="1" r:id="rId1"/>
    <sheet name="점포별요약" sheetId="2" r:id="rId2"/>
    <sheet name="검수기록" sheetId="3" r:id="rId3"/>
    <sheet name="승인기록" sheetId="4" r:id="rId4"/>
    <sheet name="계산기준" sheetId="5" r:id="rId5"/>
  </sheets>
  <definedNames>
    <definedName name="_xlnm._FilterDatabase" localSheetId="2" hidden="1">검수기록!$A$3:$B$9</definedName>
    <definedName name="_xlnm._FilterDatabase" localSheetId="4" hidden="1">계산기준!$A$3:$B$16</definedName>
    <definedName name="_xlnm._FilterDatabase" localSheetId="3" hidden="1">승인기록!$A$3:$F$9</definedName>
    <definedName name="_xlnm._FilterDatabase" localSheetId="0" hidden="1">시간대별계산!$A$3:$U$21</definedName>
    <definedName name="_xlnm._FilterDatabase" localSheetId="1" hidden="1">점포별요약!$A$3:$E$9</definedName>
    <definedName name="_xlnm.Print_Titles" localSheetId="2">검수기록!$1:$3</definedName>
    <definedName name="_xlnm.Print_Titles" localSheetId="4">계산기준!$1:$3</definedName>
    <definedName name="_xlnm.Print_Titles" localSheetId="3">승인기록!$1:$3</definedName>
    <definedName name="_xlnm.Print_Titles" localSheetId="0">시간대별계산!$1:$3</definedName>
    <definedName name="_xlnm.Print_Titles" localSheetId="1">점포별요약!$1:$3</definedName>
  </definedNames>
  <calcPr calcId="124519" fullCalcOnLoad="1"/>
</workbook>
</file>

<file path=xl/sharedStrings.xml><?xml version="1.0" encoding="utf-8"?>
<sst xmlns="http://schemas.openxmlformats.org/spreadsheetml/2006/main" count="211" uniqueCount="86">
  <si>
    <t>교육 영상 시연용 가상 자료 · JJ마트 · 2026-11-05</t>
  </si>
  <si>
    <t>시각</t>
  </si>
  <si>
    <t>점포</t>
  </si>
  <si>
    <t>상품</t>
  </si>
  <si>
    <t>정상가</t>
  </si>
  <si>
    <t>원가</t>
  </si>
  <si>
    <t>실측잔량</t>
  </si>
  <si>
    <t>예약량</t>
  </si>
  <si>
    <t>진열량</t>
  </si>
  <si>
    <t>보관량</t>
  </si>
  <si>
    <t>남은판매</t>
  </si>
  <si>
    <t>품질</t>
  </si>
  <si>
    <t>상태</t>
  </si>
  <si>
    <t>판매가능</t>
  </si>
  <si>
    <t>잔량비</t>
  </si>
  <si>
    <t>기본(%)</t>
  </si>
  <si>
    <t>시간가산(%p)</t>
  </si>
  <si>
    <t>후보(%)</t>
  </si>
  <si>
    <t>원가상한(%)</t>
  </si>
  <si>
    <t>제안(%)</t>
  </si>
  <si>
    <t>할인가</t>
  </si>
  <si>
    <t>메모</t>
  </si>
  <si>
    <t>18:00</t>
  </si>
  <si>
    <t>가람점</t>
  </si>
  <si>
    <t>바다담 초밥 10입</t>
  </si>
  <si>
    <t>정상</t>
  </si>
  <si>
    <t>승인 전</t>
  </si>
  <si>
    <t>온기 닭강정 500g</t>
  </si>
  <si>
    <t>들봄 샐러드 200g</t>
  </si>
  <si>
    <t>누리점</t>
  </si>
  <si>
    <t>보류</t>
  </si>
  <si>
    <t>20:00</t>
  </si>
  <si>
    <t>21:00</t>
  </si>
  <si>
    <t>품질 이상</t>
  </si>
  <si>
    <t>판매 제외</t>
  </si>
  <si>
    <t>18시</t>
  </si>
  <si>
    <t>20시</t>
  </si>
  <si>
    <t>21시</t>
  </si>
  <si>
    <t>30%</t>
  </si>
  <si>
    <t>40%</t>
  </si>
  <si>
    <t>10%</t>
  </si>
  <si>
    <t>20%</t>
  </si>
  <si>
    <t>45%</t>
  </si>
  <si>
    <t>0%</t>
  </si>
  <si>
    <t>검사</t>
  </si>
  <si>
    <t>결과</t>
  </si>
  <si>
    <t>원본 행</t>
  </si>
  <si>
    <t>19행 → 동일 중복 1행 제외 → 18행</t>
  </si>
  <si>
    <t>승인 전 16행 · 보류 1행 · 판매 제외 1행</t>
  </si>
  <si>
    <t>가람점 초밥 20시</t>
  </si>
  <si>
    <t>24−2=22팩 / 12팩 = 1.8333… → 40% → 6000원</t>
  </si>
  <si>
    <t>가람점 초밥 21시</t>
  </si>
  <si>
    <t>50% 후보 → 원가 상한 40% → 6000원</t>
  </si>
  <si>
    <t>단위</t>
  </si>
  <si>
    <t>수량 팩 / 할인 % / 가산 %p / 가격 원</t>
  </si>
  <si>
    <t>주의</t>
  </si>
  <si>
    <t>수량·단가를 바꾸면 원자료 확인부터 다시 한다. 확정 전 초안. 보류·제외 상태를 확인한다.</t>
  </si>
  <si>
    <t>확인자(가명)</t>
  </si>
  <si>
    <t>확인 시각</t>
  </si>
  <si>
    <t>확정 또는 반려</t>
  </si>
  <si>
    <t>항목</t>
  </si>
  <si>
    <t>내용</t>
  </si>
  <si>
    <t>대상</t>
  </si>
  <si>
    <t>교육용 가상 기준. 2026-11-05, 22시 판매 종료 확인, 2점포·3품목. 단위는 전부 팩.</t>
  </si>
  <si>
    <t>입력 확인</t>
  </si>
  <si>
    <t>확인번호가 같은 완전 중복은 1행만 남긴다. 값이 다른 중복은 보류한다. 진열량 빈칸은 추정하지 않고 보류한다.</t>
  </si>
  <si>
    <t>판매 가능</t>
  </si>
  <si>
    <t>실측잔량 = 진열량 + 보관량. 판매 가능 수량 = 실측잔량 − 예약량. 진열량을 실측잔량에 다시 더하지 않는다.</t>
  </si>
  <si>
    <t>수량 점검</t>
  </si>
  <si>
    <t>입고확정 − 누적판매 = 실측잔량. 반품·폐기·추가입고가 있으면 그 내역부터 확인한다. 음수·예약량 초과·단위 불일치는 보류한다.</t>
  </si>
  <si>
    <t>남은 판매량</t>
  </si>
  <si>
    <t>최근 7일 같은 점포·상품의 해당 시각부터 22시까지 판매 합계 ÷ 7. 18시는 세 구간 합, 20시는 두 구간 합, 21시는 마지막 구간만 쓴다. 과거 판매가 없어도 추정하지 않는다.</t>
  </si>
  <si>
    <t>판매 가능 수량 ÷ 남은 판매량. 남은 판매량 0 또는 미확인은 보류. 반올림 전 값으로 구간을 고른다.</t>
  </si>
  <si>
    <t>기본 할인</t>
  </si>
  <si>
    <t>잔량비 1 이하 0%, 1 초과~1.25 이하 10%, 1.25 초과~1.50 이하 20%, 1.50 초과 30%.</t>
  </si>
  <si>
    <t>시간 가산</t>
  </si>
  <si>
    <t>잔량비 1 초과일 때만 18시 +0%p, 20시 +10%p, 21시 +20%p. 기준 미달이면 0%. 할인율을 이전 가격에 곱하지 않고 정상가에 적용한다.</t>
  </si>
  <si>
    <t>최대 할인</t>
  </si>
  <si>
    <t>시간 가산 뒤 50% 상한. 원가 하한을 지키는 정수 할인율도 계산해 둘 중 더 작은 할인율을 쓴다. 원가 하한 할인율 = (정상가−원가)÷정상가×100의 소수점 아래 버림.</t>
  </si>
  <si>
    <t>가격</t>
  </si>
  <si>
    <t>할인가 = 정상가×(100−할인율)÷100. 10원 단위로 올림. 정상가·원가가 없거나 0 이하이거나 원가가 정상가보다 높으면 보류한다.</t>
  </si>
  <si>
    <t>품질 이상은 할인으로 처리하지 않는다. 판매 종료 시각이 지났거나 판매 가능 여부가 미확인이면 계산을 멈춘다. 실제 판매기한·보관조건·표시·회사 규정은 담당자가 확인한다.</t>
  </si>
  <si>
    <t>승인과 효과</t>
  </si>
  <si>
    <t>모든 정상 행은 승인 전 초안이다. 점포 관리자가 품질·수량·가격을 확인한 뒤 확정한다. 남은 판매량은 할인 후 판매 보장이 아니며 최적 할인율·매출 증대를 입증하지 않는다.</t>
  </si>
  <si>
    <t>성과 예시</t>
  </si>
  <si>
    <t>가람점 초밥의 20시 판매 가능 22팩 중 6팩을 40% 할인 6,000원에 추가 판매했다고 가정하면 회수 매출 36,000원. 미판매 대안 대비 가정일 뿐 이익·실제 효과가 아니다.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</si>
</sst>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0.00"/>
  </numFmts>
  <fonts count="4">
    <font>
      <sz val="11"/>
      <color theme="1"/>
      <name val="Calibri"/>
      <family val="2"/>
      <scheme val="minor"/>
    </font>
    <font>
      <b/>
      <sz val="14"/>
      <color theme="1"/>
      <name val="맑은 고딕"/>
      <family val="2"/>
    </font>
    <font>
      <b/>
      <sz val="11"/>
      <color theme="1"/>
      <name val="맑은 고딕"/>
      <family val="2"/>
    </font>
    <font>
      <sz val="11"/>
      <color theme="1"/>
      <name val="맑은 고딕"/>
      <family val="2"/>
    </font>
  </fonts>
  <fills count="4">
    <fill>
      <patternFill patternType="none"/>
    </fill>
    <fill>
      <patternFill patternType="gray125"/>
    </fill>
    <fill>
      <patternFill patternType="solid">
        <fgColor rgb="FFFCC2D7"/>
        <bgColor indexed="64"/>
      </patternFill>
    </fill>
    <fill>
      <patternFill patternType="solid">
        <fgColor rgb="FFF2EFE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wrapText="1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/>
    <xf numFmtId="165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1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/>
  <cols>
    <col min="1" max="2" width="15.7109375" customWidth="1"/>
    <col min="3" max="3" width="24.7109375" customWidth="1"/>
    <col min="4" max="20" width="15.7109375" customWidth="1"/>
    <col min="21" max="21" width="28.7109375" customWidth="1"/>
  </cols>
  <sheetData>
    <row r="1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3" spans="1:21" ht="36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</row>
    <row r="4" spans="1:21" ht="28" customHeight="1">
      <c r="A4" s="3" t="s">
        <v>22</v>
      </c>
      <c r="B4" s="3" t="s">
        <v>23</v>
      </c>
      <c r="C4" s="3" t="s">
        <v>24</v>
      </c>
      <c r="D4" s="3">
        <v>10000</v>
      </c>
      <c r="E4" s="3">
        <v>6000</v>
      </c>
      <c r="F4" s="3">
        <v>40</v>
      </c>
      <c r="G4" s="3">
        <v>0</v>
      </c>
      <c r="H4" s="3">
        <v>32</v>
      </c>
      <c r="I4" s="3">
        <v>8</v>
      </c>
      <c r="J4" s="3">
        <v>24</v>
      </c>
      <c r="K4" s="3" t="s">
        <v>25</v>
      </c>
      <c r="L4" s="3" t="str">
        <f>IF(K4&lt;&gt;"정상","판매 제외",IF(COUNT(D4:J4)&lt;&gt;7,"보류",IF(OR(D4&lt;=0,E4&lt;=0,E4&gt;D4,F4&lt;0,G4&lt;0,G4&gt;F4,H4&lt;0,I4&lt;0,H4+I4&lt;&gt;F4,J4&lt;=0,AND(A4&lt;&gt;"18:00",A4&lt;&gt;"20:00",A4&lt;&gt;"21:00")),"보류","승인 전")))</f>
        <v>승인 전</v>
      </c>
      <c r="M4" s="4">
        <f>IF(L4="승인 전",F4-G4,"")</f>
        <v>40</v>
      </c>
      <c r="N4" s="5">
        <f>IF(L4="승인 전",M4/J4,"")</f>
        <v>1.6666666666666667</v>
      </c>
      <c r="O4" s="4">
        <f>IF(L4&lt;&gt;"승인 전","",IF(N4&lt;=1,0,IF(N4&lt;=1.25,10,IF(N4&lt;=1.5,20,30))))</f>
        <v>30</v>
      </c>
      <c r="P4" s="4">
        <f>IF(L4&lt;&gt;"승인 전","",IF(O4=0,0,IF(A4="18:00",0,IF(A4="20:00",10,20))))</f>
        <v>0</v>
      </c>
      <c r="Q4" s="4">
        <f>IF(L4="승인 전",MIN(50,O4+P4),"")</f>
        <v>30</v>
      </c>
      <c r="R4" s="4">
        <f>IF(L4="승인 전",ROUNDDOWN((D4-E4)/D4*100,0),"")</f>
        <v>40</v>
      </c>
      <c r="S4" s="4">
        <f>IF(L4="승인 전",MIN(Q4,R4),"")</f>
        <v>30</v>
      </c>
      <c r="T4" s="4">
        <f>IF(L4="승인 전",ROUNDUP(D4*(100-S4)/100/10,0)*10,"")</f>
        <v>7000</v>
      </c>
      <c r="U4" s="3" t="str">
        <f>IF(L4="보류","입력·수량 확인 필요",IF(L4="판매 제외","판매 제외·담당자 조치",IF(Q4&gt;R4,"원가 하한 적용","점포 관리자 확인")))</f>
        <v>점포 관리자 확인</v>
      </c>
    </row>
    <row r="5" spans="1:21" ht="28" customHeight="1">
      <c r="A5" s="3" t="s">
        <v>22</v>
      </c>
      <c r="B5" s="3" t="s">
        <v>23</v>
      </c>
      <c r="C5" s="3" t="s">
        <v>27</v>
      </c>
      <c r="D5" s="3">
        <v>8000</v>
      </c>
      <c r="E5" s="3">
        <v>4400</v>
      </c>
      <c r="F5" s="3">
        <v>32</v>
      </c>
      <c r="G5" s="3">
        <v>0</v>
      </c>
      <c r="H5" s="3">
        <v>32</v>
      </c>
      <c r="I5" s="3">
        <v>0</v>
      </c>
      <c r="J5" s="3">
        <v>30</v>
      </c>
      <c r="K5" s="3" t="s">
        <v>25</v>
      </c>
      <c r="L5" s="3" t="str">
        <f>IF(K5&lt;&gt;"정상","판매 제외",IF(COUNT(D5:J5)&lt;&gt;7,"보류",IF(OR(D5&lt;=0,E5&lt;=0,E5&gt;D5,F5&lt;0,G5&lt;0,G5&gt;F5,H5&lt;0,I5&lt;0,H5+I5&lt;&gt;F5,J5&lt;=0,AND(A5&lt;&gt;"18:00",A5&lt;&gt;"20:00",A5&lt;&gt;"21:00")),"보류","승인 전")))</f>
        <v>승인 전</v>
      </c>
      <c r="M5" s="4">
        <f>IF(L5="승인 전",F5-G5,"")</f>
        <v>32</v>
      </c>
      <c r="N5" s="5">
        <f>IF(L5="승인 전",M5/J5,"")</f>
        <v>1.0666666666666667</v>
      </c>
      <c r="O5" s="4">
        <f>IF(L5&lt;&gt;"승인 전","",IF(N5&lt;=1,0,IF(N5&lt;=1.25,10,IF(N5&lt;=1.5,20,30))))</f>
        <v>10</v>
      </c>
      <c r="P5" s="4">
        <f>IF(L5&lt;&gt;"승인 전","",IF(O5=0,0,IF(A5="18:00",0,IF(A5="20:00",10,20))))</f>
        <v>0</v>
      </c>
      <c r="Q5" s="4">
        <f>IF(L5="승인 전",MIN(50,O5+P5),"")</f>
        <v>10</v>
      </c>
      <c r="R5" s="4">
        <f>IF(L5="승인 전",ROUNDDOWN((D5-E5)/D5*100,0),"")</f>
        <v>45</v>
      </c>
      <c r="S5" s="4">
        <f>IF(L5="승인 전",MIN(Q5,R5),"")</f>
        <v>10</v>
      </c>
      <c r="T5" s="4">
        <f>IF(L5="승인 전",ROUNDUP(D5*(100-S5)/100/10,0)*10,"")</f>
        <v>7200</v>
      </c>
      <c r="U5" s="3" t="str">
        <f>IF(L5="보류","입력·수량 확인 필요",IF(L5="판매 제외","판매 제외·담당자 조치",IF(Q5&gt;R5,"원가 하한 적용","점포 관리자 확인")))</f>
        <v>점포 관리자 확인</v>
      </c>
    </row>
    <row r="6" spans="1:21" ht="28" customHeight="1">
      <c r="A6" s="3" t="s">
        <v>22</v>
      </c>
      <c r="B6" s="3" t="s">
        <v>23</v>
      </c>
      <c r="C6" s="3" t="s">
        <v>28</v>
      </c>
      <c r="D6" s="3">
        <v>6000</v>
      </c>
      <c r="E6" s="3">
        <v>3000</v>
      </c>
      <c r="F6" s="3">
        <v>20</v>
      </c>
      <c r="G6" s="3">
        <v>0</v>
      </c>
      <c r="H6" s="3">
        <v>20</v>
      </c>
      <c r="I6" s="3">
        <v>0</v>
      </c>
      <c r="J6" s="3">
        <v>18</v>
      </c>
      <c r="K6" s="3" t="s">
        <v>25</v>
      </c>
      <c r="L6" s="3" t="str">
        <f>IF(K6&lt;&gt;"정상","판매 제외",IF(COUNT(D6:J6)&lt;&gt;7,"보류",IF(OR(D6&lt;=0,E6&lt;=0,E6&gt;D6,F6&lt;0,G6&lt;0,G6&gt;F6,H6&lt;0,I6&lt;0,H6+I6&lt;&gt;F6,J6&lt;=0,AND(A6&lt;&gt;"18:00",A6&lt;&gt;"20:00",A6&lt;&gt;"21:00")),"보류","승인 전")))</f>
        <v>승인 전</v>
      </c>
      <c r="M6" s="4">
        <f>IF(L6="승인 전",F6-G6,"")</f>
        <v>20</v>
      </c>
      <c r="N6" s="5">
        <f>IF(L6="승인 전",M6/J6,"")</f>
        <v>1.1111111111111112</v>
      </c>
      <c r="O6" s="4">
        <f>IF(L6&lt;&gt;"승인 전","",IF(N6&lt;=1,0,IF(N6&lt;=1.25,10,IF(N6&lt;=1.5,20,30))))</f>
        <v>10</v>
      </c>
      <c r="P6" s="4">
        <f>IF(L6&lt;&gt;"승인 전","",IF(O6=0,0,IF(A6="18:00",0,IF(A6="20:00",10,20))))</f>
        <v>0</v>
      </c>
      <c r="Q6" s="4">
        <f>IF(L6="승인 전",MIN(50,O6+P6),"")</f>
        <v>10</v>
      </c>
      <c r="R6" s="4">
        <f>IF(L6="승인 전",ROUNDDOWN((D6-E6)/D6*100,0),"")</f>
        <v>50</v>
      </c>
      <c r="S6" s="4">
        <f>IF(L6="승인 전",MIN(Q6,R6),"")</f>
        <v>10</v>
      </c>
      <c r="T6" s="4">
        <f>IF(L6="승인 전",ROUNDUP(D6*(100-S6)/100/10,0)*10,"")</f>
        <v>5400</v>
      </c>
      <c r="U6" s="3" t="str">
        <f>IF(L6="보류","입력·수량 확인 필요",IF(L6="판매 제외","판매 제외·담당자 조치",IF(Q6&gt;R6,"원가 하한 적용","점포 관리자 확인")))</f>
        <v>점포 관리자 확인</v>
      </c>
    </row>
    <row r="7" spans="1:21" ht="28" customHeight="1">
      <c r="A7" s="3" t="s">
        <v>22</v>
      </c>
      <c r="B7" s="3" t="s">
        <v>29</v>
      </c>
      <c r="C7" s="3" t="s">
        <v>24</v>
      </c>
      <c r="D7" s="3">
        <v>10000</v>
      </c>
      <c r="E7" s="3">
        <v>6000</v>
      </c>
      <c r="F7" s="3">
        <v>18</v>
      </c>
      <c r="G7" s="3">
        <v>0</v>
      </c>
      <c r="H7" s="3">
        <v>18</v>
      </c>
      <c r="I7" s="3">
        <v>0</v>
      </c>
      <c r="J7" s="3">
        <v>18</v>
      </c>
      <c r="K7" s="3" t="s">
        <v>25</v>
      </c>
      <c r="L7" s="3" t="str">
        <f>IF(K7&lt;&gt;"정상","판매 제외",IF(COUNT(D7:J7)&lt;&gt;7,"보류",IF(OR(D7&lt;=0,E7&lt;=0,E7&gt;D7,F7&lt;0,G7&lt;0,G7&gt;F7,H7&lt;0,I7&lt;0,H7+I7&lt;&gt;F7,J7&lt;=0,AND(A7&lt;&gt;"18:00",A7&lt;&gt;"20:00",A7&lt;&gt;"21:00")),"보류","승인 전")))</f>
        <v>승인 전</v>
      </c>
      <c r="M7" s="4">
        <f>IF(L7="승인 전",F7-G7,"")</f>
        <v>18</v>
      </c>
      <c r="N7" s="5">
        <f>IF(L7="승인 전",M7/J7,"")</f>
        <v>1.0</v>
      </c>
      <c r="O7" s="4">
        <f>IF(L7&lt;&gt;"승인 전","",IF(N7&lt;=1,0,IF(N7&lt;=1.25,10,IF(N7&lt;=1.5,20,30))))</f>
        <v>0</v>
      </c>
      <c r="P7" s="4">
        <f>IF(L7&lt;&gt;"승인 전","",IF(O7=0,0,IF(A7="18:00",0,IF(A7="20:00",10,20))))</f>
        <v>0</v>
      </c>
      <c r="Q7" s="4">
        <f>IF(L7="승인 전",MIN(50,O7+P7),"")</f>
        <v>0</v>
      </c>
      <c r="R7" s="4">
        <f>IF(L7="승인 전",ROUNDDOWN((D7-E7)/D7*100,0),"")</f>
        <v>40</v>
      </c>
      <c r="S7" s="4">
        <f>IF(L7="승인 전",MIN(Q7,R7),"")</f>
        <v>0</v>
      </c>
      <c r="T7" s="4">
        <f>IF(L7="승인 전",ROUNDUP(D7*(100-S7)/100/10,0)*10,"")</f>
        <v>10000</v>
      </c>
      <c r="U7" s="3" t="str">
        <f>IF(L7="보류","입력·수량 확인 필요",IF(L7="판매 제외","판매 제외·담당자 조치",IF(Q7&gt;R7,"원가 하한 적용","점포 관리자 확인")))</f>
        <v>점포 관리자 확인</v>
      </c>
    </row>
    <row r="8" spans="1:21" ht="28" customHeight="1">
      <c r="A8" s="3" t="s">
        <v>22</v>
      </c>
      <c r="B8" s="3" t="s">
        <v>29</v>
      </c>
      <c r="C8" s="3" t="s">
        <v>27</v>
      </c>
      <c r="D8" s="3">
        <v>8000</v>
      </c>
      <c r="E8" s="3">
        <v>4400</v>
      </c>
      <c r="F8" s="3">
        <v>28</v>
      </c>
      <c r="G8" s="3">
        <v>0</v>
      </c>
      <c r="H8" s="3">
        <v>28</v>
      </c>
      <c r="I8" s="3">
        <v>0</v>
      </c>
      <c r="J8" s="3">
        <v>24</v>
      </c>
      <c r="K8" s="3" t="s">
        <v>25</v>
      </c>
      <c r="L8" s="3" t="str">
        <f>IF(K8&lt;&gt;"정상","판매 제외",IF(COUNT(D8:J8)&lt;&gt;7,"보류",IF(OR(D8&lt;=0,E8&lt;=0,E8&gt;D8,F8&lt;0,G8&lt;0,G8&gt;F8,H8&lt;0,I8&lt;0,H8+I8&lt;&gt;F8,J8&lt;=0,AND(A8&lt;&gt;"18:00",A8&lt;&gt;"20:00",A8&lt;&gt;"21:00")),"보류","승인 전")))</f>
        <v>승인 전</v>
      </c>
      <c r="M8" s="4">
        <f>IF(L8="승인 전",F8-G8,"")</f>
        <v>28</v>
      </c>
      <c r="N8" s="5">
        <f>IF(L8="승인 전",M8/J8,"")</f>
        <v>1.1666666666666667</v>
      </c>
      <c r="O8" s="4">
        <f>IF(L8&lt;&gt;"승인 전","",IF(N8&lt;=1,0,IF(N8&lt;=1.25,10,IF(N8&lt;=1.5,20,30))))</f>
        <v>10</v>
      </c>
      <c r="P8" s="4">
        <f>IF(L8&lt;&gt;"승인 전","",IF(O8=0,0,IF(A8="18:00",0,IF(A8="20:00",10,20))))</f>
        <v>0</v>
      </c>
      <c r="Q8" s="4">
        <f>IF(L8="승인 전",MIN(50,O8+P8),"")</f>
        <v>10</v>
      </c>
      <c r="R8" s="4">
        <f>IF(L8="승인 전",ROUNDDOWN((D8-E8)/D8*100,0),"")</f>
        <v>45</v>
      </c>
      <c r="S8" s="4">
        <f>IF(L8="승인 전",MIN(Q8,R8),"")</f>
        <v>10</v>
      </c>
      <c r="T8" s="4">
        <f>IF(L8="승인 전",ROUNDUP(D8*(100-S8)/100/10,0)*10,"")</f>
        <v>7200</v>
      </c>
      <c r="U8" s="3" t="str">
        <f>IF(L8="보류","입력·수량 확인 필요",IF(L8="판매 제외","판매 제외·담당자 조치",IF(Q8&gt;R8,"원가 하한 적용","점포 관리자 확인")))</f>
        <v>점포 관리자 확인</v>
      </c>
    </row>
    <row r="9" spans="1:21" ht="28" customHeight="1">
      <c r="A9" s="3" t="s">
        <v>22</v>
      </c>
      <c r="B9" s="3" t="s">
        <v>29</v>
      </c>
      <c r="C9" s="3" t="s">
        <v>28</v>
      </c>
      <c r="D9" s="3">
        <v>6000</v>
      </c>
      <c r="E9" s="3">
        <v>3000</v>
      </c>
      <c r="F9" s="3">
        <v>16</v>
      </c>
      <c r="G9" s="3">
        <v>0</v>
      </c>
      <c r="H9" s="3"/>
      <c r="I9" s="3">
        <v>0</v>
      </c>
      <c r="J9" s="3">
        <v>12</v>
      </c>
      <c r="K9" s="3" t="s">
        <v>25</v>
      </c>
      <c r="L9" s="3" t="str">
        <f>IF(K9&lt;&gt;"정상","판매 제외",IF(COUNT(D9:J9)&lt;&gt;7,"보류",IF(OR(D9&lt;=0,E9&lt;=0,E9&gt;D9,F9&lt;0,G9&lt;0,G9&gt;F9,H9&lt;0,I9&lt;0,H9+I9&lt;&gt;F9,J9&lt;=0,AND(A9&lt;&gt;"18:00",A9&lt;&gt;"20:00",A9&lt;&gt;"21:00")),"보류","승인 전")))</f>
        <v>보류</v>
      </c>
      <c r="M9" s="4">
        <f>IF(L9="승인 전",F9-G9,"")</f>
        <v/>
      </c>
      <c r="N9" s="5">
        <f>IF(L9="승인 전",M9/J9,"")</f>
        <v/>
      </c>
      <c r="O9" s="4">
        <f>IF(L9&lt;&gt;"승인 전","",IF(N9&lt;=1,0,IF(N9&lt;=1.25,10,IF(N9&lt;=1.5,20,30))))</f>
        <v/>
      </c>
      <c r="P9" s="4">
        <f>IF(L9&lt;&gt;"승인 전","",IF(O9=0,0,IF(A9="18:00",0,IF(A9="20:00",10,20))))</f>
        <v/>
      </c>
      <c r="Q9" s="4">
        <f>IF(L9="승인 전",MIN(50,O9+P9),"")</f>
        <v/>
      </c>
      <c r="R9" s="4">
        <f>IF(L9="승인 전",ROUNDDOWN((D9-E9)/D9*100,0),"")</f>
        <v/>
      </c>
      <c r="S9" s="4">
        <f>IF(L9="승인 전",MIN(Q9,R9),"")</f>
        <v/>
      </c>
      <c r="T9" s="4">
        <f>IF(L9="승인 전",ROUNDUP(D9*(100-S9)/100/10,0)*10,"")</f>
        <v/>
      </c>
      <c r="U9" s="3" t="str">
        <f>IF(L9="보류","입력·수량 확인 필요",IF(L9="판매 제외","판매 제외·담당자 조치",IF(Q9&gt;R9,"원가 하한 적용","점포 관리자 확인")))</f>
        <v>진열량 확인 필요</v>
      </c>
    </row>
    <row r="10" spans="1:21" ht="28" customHeight="1">
      <c r="A10" s="3" t="s">
        <v>31</v>
      </c>
      <c r="B10" s="3" t="s">
        <v>23</v>
      </c>
      <c r="C10" s="3" t="s">
        <v>24</v>
      </c>
      <c r="D10" s="3">
        <v>10000</v>
      </c>
      <c r="E10" s="3">
        <v>6000</v>
      </c>
      <c r="F10" s="3">
        <v>24</v>
      </c>
      <c r="G10" s="3">
        <v>2</v>
      </c>
      <c r="H10" s="3">
        <v>20</v>
      </c>
      <c r="I10" s="3">
        <v>4</v>
      </c>
      <c r="J10" s="3">
        <v>12</v>
      </c>
      <c r="K10" s="3" t="s">
        <v>25</v>
      </c>
      <c r="L10" s="3" t="str">
        <f>IF(K10&lt;&gt;"정상","판매 제외",IF(COUNT(D10:J10)&lt;&gt;7,"보류",IF(OR(D10&lt;=0,E10&lt;=0,E10&gt;D10,F10&lt;0,G10&lt;0,G10&gt;F10,H10&lt;0,I10&lt;0,H10+I10&lt;&gt;F10,J10&lt;=0,AND(A10&lt;&gt;"18:00",A10&lt;&gt;"20:00",A10&lt;&gt;"21:00")),"보류","승인 전")))</f>
        <v>승인 전</v>
      </c>
      <c r="M10" s="4">
        <f>IF(L10="승인 전",F10-G10,"")</f>
        <v>22</v>
      </c>
      <c r="N10" s="5">
        <f>IF(L10="승인 전",M10/J10,"")</f>
        <v>1.8333333333333333</v>
      </c>
      <c r="O10" s="4">
        <f>IF(L10&lt;&gt;"승인 전","",IF(N10&lt;=1,0,IF(N10&lt;=1.25,10,IF(N10&lt;=1.5,20,30))))</f>
        <v>30</v>
      </c>
      <c r="P10" s="4">
        <f>IF(L10&lt;&gt;"승인 전","",IF(O10=0,0,IF(A10="18:00",0,IF(A10="20:00",10,20))))</f>
        <v>10</v>
      </c>
      <c r="Q10" s="4">
        <f>IF(L10="승인 전",MIN(50,O10+P10),"")</f>
        <v>40</v>
      </c>
      <c r="R10" s="4">
        <f>IF(L10="승인 전",ROUNDDOWN((D10-E10)/D10*100,0),"")</f>
        <v>40</v>
      </c>
      <c r="S10" s="4">
        <f>IF(L10="승인 전",MIN(Q10,R10),"")</f>
        <v>40</v>
      </c>
      <c r="T10" s="4">
        <f>IF(L10="승인 전",ROUNDUP(D10*(100-S10)/100/10,0)*10,"")</f>
        <v>6000</v>
      </c>
      <c r="U10" s="3" t="str">
        <f>IF(L10="보류","입력·수량 확인 필요",IF(L10="판매 제외","판매 제외·담당자 조치",IF(Q10&gt;R10,"원가 하한 적용","점포 관리자 확인")))</f>
        <v>점포 관리자 확인</v>
      </c>
    </row>
    <row r="11" spans="1:21" ht="28" customHeight="1">
      <c r="A11" s="3" t="s">
        <v>31</v>
      </c>
      <c r="B11" s="3" t="s">
        <v>23</v>
      </c>
      <c r="C11" s="3" t="s">
        <v>27</v>
      </c>
      <c r="D11" s="3">
        <v>8000</v>
      </c>
      <c r="E11" s="3">
        <v>4400</v>
      </c>
      <c r="F11" s="3">
        <v>18</v>
      </c>
      <c r="G11" s="3">
        <v>0</v>
      </c>
      <c r="H11" s="3">
        <v>18</v>
      </c>
      <c r="I11" s="3">
        <v>0</v>
      </c>
      <c r="J11" s="3">
        <v>15</v>
      </c>
      <c r="K11" s="3" t="s">
        <v>25</v>
      </c>
      <c r="L11" s="3" t="str">
        <f>IF(K11&lt;&gt;"정상","판매 제외",IF(COUNT(D11:J11)&lt;&gt;7,"보류",IF(OR(D11&lt;=0,E11&lt;=0,E11&gt;D11,F11&lt;0,G11&lt;0,G11&gt;F11,H11&lt;0,I11&lt;0,H11+I11&lt;&gt;F11,J11&lt;=0,AND(A11&lt;&gt;"18:00",A11&lt;&gt;"20:00",A11&lt;&gt;"21:00")),"보류","승인 전")))</f>
        <v>승인 전</v>
      </c>
      <c r="M11" s="4">
        <f>IF(L11="승인 전",F11-G11,"")</f>
        <v>18</v>
      </c>
      <c r="N11" s="5">
        <f>IF(L11="승인 전",M11/J11,"")</f>
        <v>1.2</v>
      </c>
      <c r="O11" s="4">
        <f>IF(L11&lt;&gt;"승인 전","",IF(N11&lt;=1,0,IF(N11&lt;=1.25,10,IF(N11&lt;=1.5,20,30))))</f>
        <v>10</v>
      </c>
      <c r="P11" s="4">
        <f>IF(L11&lt;&gt;"승인 전","",IF(O11=0,0,IF(A11="18:00",0,IF(A11="20:00",10,20))))</f>
        <v>10</v>
      </c>
      <c r="Q11" s="4">
        <f>IF(L11="승인 전",MIN(50,O11+P11),"")</f>
        <v>20</v>
      </c>
      <c r="R11" s="4">
        <f>IF(L11="승인 전",ROUNDDOWN((D11-E11)/D11*100,0),"")</f>
        <v>45</v>
      </c>
      <c r="S11" s="4">
        <f>IF(L11="승인 전",MIN(Q11,R11),"")</f>
        <v>20</v>
      </c>
      <c r="T11" s="4">
        <f>IF(L11="승인 전",ROUNDUP(D11*(100-S11)/100/10,0)*10,"")</f>
        <v>6400</v>
      </c>
      <c r="U11" s="3" t="str">
        <f>IF(L11="보류","입력·수량 확인 필요",IF(L11="판매 제외","판매 제외·담당자 조치",IF(Q11&gt;R11,"원가 하한 적용","점포 관리자 확인")))</f>
        <v>점포 관리자 확인</v>
      </c>
    </row>
    <row r="12" spans="1:21" ht="28" customHeight="1">
      <c r="A12" s="3" t="s">
        <v>31</v>
      </c>
      <c r="B12" s="3" t="s">
        <v>23</v>
      </c>
      <c r="C12" s="3" t="s">
        <v>28</v>
      </c>
      <c r="D12" s="3">
        <v>6000</v>
      </c>
      <c r="E12" s="3">
        <v>3000</v>
      </c>
      <c r="F12" s="3">
        <v>8</v>
      </c>
      <c r="G12" s="3">
        <v>0</v>
      </c>
      <c r="H12" s="3">
        <v>8</v>
      </c>
      <c r="I12" s="3">
        <v>0</v>
      </c>
      <c r="J12" s="3">
        <v>9</v>
      </c>
      <c r="K12" s="3" t="s">
        <v>25</v>
      </c>
      <c r="L12" s="3" t="str">
        <f>IF(K12&lt;&gt;"정상","판매 제외",IF(COUNT(D12:J12)&lt;&gt;7,"보류",IF(OR(D12&lt;=0,E12&lt;=0,E12&gt;D12,F12&lt;0,G12&lt;0,G12&gt;F12,H12&lt;0,I12&lt;0,H12+I12&lt;&gt;F12,J12&lt;=0,AND(A12&lt;&gt;"18:00",A12&lt;&gt;"20:00",A12&lt;&gt;"21:00")),"보류","승인 전")))</f>
        <v>승인 전</v>
      </c>
      <c r="M12" s="4">
        <f>IF(L12="승인 전",F12-G12,"")</f>
        <v>8</v>
      </c>
      <c r="N12" s="5">
        <f>IF(L12="승인 전",M12/J12,"")</f>
        <v>0.8888888888888888</v>
      </c>
      <c r="O12" s="4">
        <f>IF(L12&lt;&gt;"승인 전","",IF(N12&lt;=1,0,IF(N12&lt;=1.25,10,IF(N12&lt;=1.5,20,30))))</f>
        <v>0</v>
      </c>
      <c r="P12" s="4">
        <f>IF(L12&lt;&gt;"승인 전","",IF(O12=0,0,IF(A12="18:00",0,IF(A12="20:00",10,20))))</f>
        <v>0</v>
      </c>
      <c r="Q12" s="4">
        <f>IF(L12="승인 전",MIN(50,O12+P12),"")</f>
        <v>0</v>
      </c>
      <c r="R12" s="4">
        <f>IF(L12="승인 전",ROUNDDOWN((D12-E12)/D12*100,0),"")</f>
        <v>50</v>
      </c>
      <c r="S12" s="4">
        <f>IF(L12="승인 전",MIN(Q12,R12),"")</f>
        <v>0</v>
      </c>
      <c r="T12" s="4">
        <f>IF(L12="승인 전",ROUNDUP(D12*(100-S12)/100/10,0)*10,"")</f>
        <v>6000</v>
      </c>
      <c r="U12" s="3" t="str">
        <f>IF(L12="보류","입력·수량 확인 필요",IF(L12="판매 제외","판매 제외·담당자 조치",IF(Q12&gt;R12,"원가 하한 적용","점포 관리자 확인")))</f>
        <v>점포 관리자 확인</v>
      </c>
    </row>
    <row r="13" spans="1:21" ht="28" customHeight="1">
      <c r="A13" s="3" t="s">
        <v>31</v>
      </c>
      <c r="B13" s="3" t="s">
        <v>29</v>
      </c>
      <c r="C13" s="3" t="s">
        <v>24</v>
      </c>
      <c r="D13" s="3">
        <v>10000</v>
      </c>
      <c r="E13" s="3">
        <v>6000</v>
      </c>
      <c r="F13" s="3">
        <v>10</v>
      </c>
      <c r="G13" s="3">
        <v>0</v>
      </c>
      <c r="H13" s="3">
        <v>10</v>
      </c>
      <c r="I13" s="3">
        <v>0</v>
      </c>
      <c r="J13" s="3">
        <v>9</v>
      </c>
      <c r="K13" s="3" t="s">
        <v>25</v>
      </c>
      <c r="L13" s="3" t="str">
        <f>IF(K13&lt;&gt;"정상","판매 제외",IF(COUNT(D13:J13)&lt;&gt;7,"보류",IF(OR(D13&lt;=0,E13&lt;=0,E13&gt;D13,F13&lt;0,G13&lt;0,G13&gt;F13,H13&lt;0,I13&lt;0,H13+I13&lt;&gt;F13,J13&lt;=0,AND(A13&lt;&gt;"18:00",A13&lt;&gt;"20:00",A13&lt;&gt;"21:00")),"보류","승인 전")))</f>
        <v>승인 전</v>
      </c>
      <c r="M13" s="4">
        <f>IF(L13="승인 전",F13-G13,"")</f>
        <v>10</v>
      </c>
      <c r="N13" s="5">
        <f>IF(L13="승인 전",M13/J13,"")</f>
        <v>1.1111111111111112</v>
      </c>
      <c r="O13" s="4">
        <f>IF(L13&lt;&gt;"승인 전","",IF(N13&lt;=1,0,IF(N13&lt;=1.25,10,IF(N13&lt;=1.5,20,30))))</f>
        <v>10</v>
      </c>
      <c r="P13" s="4">
        <f>IF(L13&lt;&gt;"승인 전","",IF(O13=0,0,IF(A13="18:00",0,IF(A13="20:00",10,20))))</f>
        <v>10</v>
      </c>
      <c r="Q13" s="4">
        <f>IF(L13="승인 전",MIN(50,O13+P13),"")</f>
        <v>20</v>
      </c>
      <c r="R13" s="4">
        <f>IF(L13="승인 전",ROUNDDOWN((D13-E13)/D13*100,0),"")</f>
        <v>40</v>
      </c>
      <c r="S13" s="4">
        <f>IF(L13="승인 전",MIN(Q13,R13),"")</f>
        <v>20</v>
      </c>
      <c r="T13" s="4">
        <f>IF(L13="승인 전",ROUNDUP(D13*(100-S13)/100/10,0)*10,"")</f>
        <v>8000</v>
      </c>
      <c r="U13" s="3" t="str">
        <f>IF(L13="보류","입력·수량 확인 필요",IF(L13="판매 제외","판매 제외·담당자 조치",IF(Q13&gt;R13,"원가 하한 적용","점포 관리자 확인")))</f>
        <v>점포 관리자 확인</v>
      </c>
    </row>
    <row r="14" spans="1:21" ht="28" customHeight="1">
      <c r="A14" s="3" t="s">
        <v>31</v>
      </c>
      <c r="B14" s="3" t="s">
        <v>29</v>
      </c>
      <c r="C14" s="3" t="s">
        <v>27</v>
      </c>
      <c r="D14" s="3">
        <v>8000</v>
      </c>
      <c r="E14" s="3">
        <v>4400</v>
      </c>
      <c r="F14" s="3">
        <v>16</v>
      </c>
      <c r="G14" s="3">
        <v>2</v>
      </c>
      <c r="H14" s="3">
        <v>16</v>
      </c>
      <c r="I14" s="3">
        <v>0</v>
      </c>
      <c r="J14" s="3">
        <v>12</v>
      </c>
      <c r="K14" s="3" t="s">
        <v>25</v>
      </c>
      <c r="L14" s="3" t="str">
        <f>IF(K14&lt;&gt;"정상","판매 제외",IF(COUNT(D14:J14)&lt;&gt;7,"보류",IF(OR(D14&lt;=0,E14&lt;=0,E14&gt;D14,F14&lt;0,G14&lt;0,G14&gt;F14,H14&lt;0,I14&lt;0,H14+I14&lt;&gt;F14,J14&lt;=0,AND(A14&lt;&gt;"18:00",A14&lt;&gt;"20:00",A14&lt;&gt;"21:00")),"보류","승인 전")))</f>
        <v>승인 전</v>
      </c>
      <c r="M14" s="4">
        <f>IF(L14="승인 전",F14-G14,"")</f>
        <v>14</v>
      </c>
      <c r="N14" s="5">
        <f>IF(L14="승인 전",M14/J14,"")</f>
        <v>1.1666666666666667</v>
      </c>
      <c r="O14" s="4">
        <f>IF(L14&lt;&gt;"승인 전","",IF(N14&lt;=1,0,IF(N14&lt;=1.25,10,IF(N14&lt;=1.5,20,30))))</f>
        <v>10</v>
      </c>
      <c r="P14" s="4">
        <f>IF(L14&lt;&gt;"승인 전","",IF(O14=0,0,IF(A14="18:00",0,IF(A14="20:00",10,20))))</f>
        <v>10</v>
      </c>
      <c r="Q14" s="4">
        <f>IF(L14="승인 전",MIN(50,O14+P14),"")</f>
        <v>20</v>
      </c>
      <c r="R14" s="4">
        <f>IF(L14="승인 전",ROUNDDOWN((D14-E14)/D14*100,0),"")</f>
        <v>45</v>
      </c>
      <c r="S14" s="4">
        <f>IF(L14="승인 전",MIN(Q14,R14),"")</f>
        <v>20</v>
      </c>
      <c r="T14" s="4">
        <f>IF(L14="승인 전",ROUNDUP(D14*(100-S14)/100/10,0)*10,"")</f>
        <v>6400</v>
      </c>
      <c r="U14" s="3" t="str">
        <f>IF(L14="보류","입력·수량 확인 필요",IF(L14="판매 제외","판매 제외·담당자 조치",IF(Q14&gt;R14,"원가 하한 적용","점포 관리자 확인")))</f>
        <v>점포 관리자 확인</v>
      </c>
    </row>
    <row r="15" spans="1:21" ht="28" customHeight="1">
      <c r="A15" s="3" t="s">
        <v>31</v>
      </c>
      <c r="B15" s="3" t="s">
        <v>29</v>
      </c>
      <c r="C15" s="3" t="s">
        <v>28</v>
      </c>
      <c r="D15" s="3">
        <v>6000</v>
      </c>
      <c r="E15" s="3">
        <v>3000</v>
      </c>
      <c r="F15" s="3">
        <v>8</v>
      </c>
      <c r="G15" s="3">
        <v>0</v>
      </c>
      <c r="H15" s="3">
        <v>8</v>
      </c>
      <c r="I15" s="3">
        <v>0</v>
      </c>
      <c r="J15" s="3">
        <v>6</v>
      </c>
      <c r="K15" s="3" t="s">
        <v>25</v>
      </c>
      <c r="L15" s="3" t="str">
        <f>IF(K15&lt;&gt;"정상","판매 제외",IF(COUNT(D15:J15)&lt;&gt;7,"보류",IF(OR(D15&lt;=0,E15&lt;=0,E15&gt;D15,F15&lt;0,G15&lt;0,G15&gt;F15,H15&lt;0,I15&lt;0,H15+I15&lt;&gt;F15,J15&lt;=0,AND(A15&lt;&gt;"18:00",A15&lt;&gt;"20:00",A15&lt;&gt;"21:00")),"보류","승인 전")))</f>
        <v>승인 전</v>
      </c>
      <c r="M15" s="4">
        <f>IF(L15="승인 전",F15-G15,"")</f>
        <v>8</v>
      </c>
      <c r="N15" s="5">
        <f>IF(L15="승인 전",M15/J15,"")</f>
        <v>1.3333333333333333</v>
      </c>
      <c r="O15" s="4">
        <f>IF(L15&lt;&gt;"승인 전","",IF(N15&lt;=1,0,IF(N15&lt;=1.25,10,IF(N15&lt;=1.5,20,30))))</f>
        <v>20</v>
      </c>
      <c r="P15" s="4">
        <f>IF(L15&lt;&gt;"승인 전","",IF(O15=0,0,IF(A15="18:00",0,IF(A15="20:00",10,20))))</f>
        <v>10</v>
      </c>
      <c r="Q15" s="4">
        <f>IF(L15="승인 전",MIN(50,O15+P15),"")</f>
        <v>30</v>
      </c>
      <c r="R15" s="4">
        <f>IF(L15="승인 전",ROUNDDOWN((D15-E15)/D15*100,0),"")</f>
        <v>50</v>
      </c>
      <c r="S15" s="4">
        <f>IF(L15="승인 전",MIN(Q15,R15),"")</f>
        <v>30</v>
      </c>
      <c r="T15" s="4">
        <f>IF(L15="승인 전",ROUNDUP(D15*(100-S15)/100/10,0)*10,"")</f>
        <v>4200</v>
      </c>
      <c r="U15" s="3" t="str">
        <f>IF(L15="보류","입력·수량 확인 필요",IF(L15="판매 제외","판매 제외·담당자 조치",IF(Q15&gt;R15,"원가 하한 적용","점포 관리자 확인")))</f>
        <v>점포 관리자 확인</v>
      </c>
    </row>
    <row r="16" spans="1:21" ht="28" customHeight="1">
      <c r="A16" s="3" t="s">
        <v>32</v>
      </c>
      <c r="B16" s="3" t="s">
        <v>23</v>
      </c>
      <c r="C16" s="3" t="s">
        <v>24</v>
      </c>
      <c r="D16" s="3">
        <v>10000</v>
      </c>
      <c r="E16" s="3">
        <v>6000</v>
      </c>
      <c r="F16" s="3">
        <v>12</v>
      </c>
      <c r="G16" s="3">
        <v>0</v>
      </c>
      <c r="H16" s="3">
        <v>12</v>
      </c>
      <c r="I16" s="3">
        <v>0</v>
      </c>
      <c r="J16" s="3">
        <v>4</v>
      </c>
      <c r="K16" s="3" t="s">
        <v>25</v>
      </c>
      <c r="L16" s="3" t="str">
        <f>IF(K16&lt;&gt;"정상","판매 제외",IF(COUNT(D16:J16)&lt;&gt;7,"보류",IF(OR(D16&lt;=0,E16&lt;=0,E16&gt;D16,F16&lt;0,G16&lt;0,G16&gt;F16,H16&lt;0,I16&lt;0,H16+I16&lt;&gt;F16,J16&lt;=0,AND(A16&lt;&gt;"18:00",A16&lt;&gt;"20:00",A16&lt;&gt;"21:00")),"보류","승인 전")))</f>
        <v>승인 전</v>
      </c>
      <c r="M16" s="4">
        <f>IF(L16="승인 전",F16-G16,"")</f>
        <v>12</v>
      </c>
      <c r="N16" s="5">
        <f>IF(L16="승인 전",M16/J16,"")</f>
        <v>3.0</v>
      </c>
      <c r="O16" s="4">
        <f>IF(L16&lt;&gt;"승인 전","",IF(N16&lt;=1,0,IF(N16&lt;=1.25,10,IF(N16&lt;=1.5,20,30))))</f>
        <v>30</v>
      </c>
      <c r="P16" s="4">
        <f>IF(L16&lt;&gt;"승인 전","",IF(O16=0,0,IF(A16="18:00",0,IF(A16="20:00",10,20))))</f>
        <v>20</v>
      </c>
      <c r="Q16" s="4">
        <f>IF(L16="승인 전",MIN(50,O16+P16),"")</f>
        <v>50</v>
      </c>
      <c r="R16" s="4">
        <f>IF(L16="승인 전",ROUNDDOWN((D16-E16)/D16*100,0),"")</f>
        <v>40</v>
      </c>
      <c r="S16" s="4">
        <f>IF(L16="승인 전",MIN(Q16,R16),"")</f>
        <v>40</v>
      </c>
      <c r="T16" s="4">
        <f>IF(L16="승인 전",ROUNDUP(D16*(100-S16)/100/10,0)*10,"")</f>
        <v>6000</v>
      </c>
      <c r="U16" s="3" t="str">
        <f>IF(L16="보류","입력·수량 확인 필요",IF(L16="판매 제외","판매 제외·담당자 조치",IF(Q16&gt;R16,"원가 하한 적용","점포 관리자 확인")))</f>
        <v>원가 하한 적용</v>
      </c>
    </row>
    <row r="17" spans="1:21" ht="28" customHeight="1">
      <c r="A17" s="3" t="s">
        <v>32</v>
      </c>
      <c r="B17" s="3" t="s">
        <v>23</v>
      </c>
      <c r="C17" s="3" t="s">
        <v>27</v>
      </c>
      <c r="D17" s="3">
        <v>8000</v>
      </c>
      <c r="E17" s="3">
        <v>4400</v>
      </c>
      <c r="F17" s="3">
        <v>10</v>
      </c>
      <c r="G17" s="3">
        <v>0</v>
      </c>
      <c r="H17" s="3">
        <v>10</v>
      </c>
      <c r="I17" s="3">
        <v>0</v>
      </c>
      <c r="J17" s="3">
        <v>5</v>
      </c>
      <c r="K17" s="3" t="s">
        <v>25</v>
      </c>
      <c r="L17" s="3" t="str">
        <f>IF(K17&lt;&gt;"정상","판매 제외",IF(COUNT(D17:J17)&lt;&gt;7,"보류",IF(OR(D17&lt;=0,E17&lt;=0,E17&gt;D17,F17&lt;0,G17&lt;0,G17&gt;F17,H17&lt;0,I17&lt;0,H17+I17&lt;&gt;F17,J17&lt;=0,AND(A17&lt;&gt;"18:00",A17&lt;&gt;"20:00",A17&lt;&gt;"21:00")),"보류","승인 전")))</f>
        <v>승인 전</v>
      </c>
      <c r="M17" s="4">
        <f>IF(L17="승인 전",F17-G17,"")</f>
        <v>10</v>
      </c>
      <c r="N17" s="5">
        <f>IF(L17="승인 전",M17/J17,"")</f>
        <v>2.0</v>
      </c>
      <c r="O17" s="4">
        <f>IF(L17&lt;&gt;"승인 전","",IF(N17&lt;=1,0,IF(N17&lt;=1.25,10,IF(N17&lt;=1.5,20,30))))</f>
        <v>30</v>
      </c>
      <c r="P17" s="4">
        <f>IF(L17&lt;&gt;"승인 전","",IF(O17=0,0,IF(A17="18:00",0,IF(A17="20:00",10,20))))</f>
        <v>20</v>
      </c>
      <c r="Q17" s="4">
        <f>IF(L17="승인 전",MIN(50,O17+P17),"")</f>
        <v>50</v>
      </c>
      <c r="R17" s="4">
        <f>IF(L17="승인 전",ROUNDDOWN((D17-E17)/D17*100,0),"")</f>
        <v>45</v>
      </c>
      <c r="S17" s="4">
        <f>IF(L17="승인 전",MIN(Q17,R17),"")</f>
        <v>45</v>
      </c>
      <c r="T17" s="4">
        <f>IF(L17="승인 전",ROUNDUP(D17*(100-S17)/100/10,0)*10,"")</f>
        <v>4400</v>
      </c>
      <c r="U17" s="3" t="str">
        <f>IF(L17="보류","입력·수량 확인 필요",IF(L17="판매 제외","판매 제외·담당자 조치",IF(Q17&gt;R17,"원가 하한 적용","점포 관리자 확인")))</f>
        <v>원가 하한 적용</v>
      </c>
    </row>
    <row r="18" spans="1:21" ht="28" customHeight="1">
      <c r="A18" s="3" t="s">
        <v>32</v>
      </c>
      <c r="B18" s="3" t="s">
        <v>23</v>
      </c>
      <c r="C18" s="3" t="s">
        <v>28</v>
      </c>
      <c r="D18" s="3">
        <v>6000</v>
      </c>
      <c r="E18" s="3">
        <v>3000</v>
      </c>
      <c r="F18" s="3">
        <v>4</v>
      </c>
      <c r="G18" s="3">
        <v>0</v>
      </c>
      <c r="H18" s="3">
        <v>4</v>
      </c>
      <c r="I18" s="3">
        <v>0</v>
      </c>
      <c r="J18" s="3">
        <v>3</v>
      </c>
      <c r="K18" s="3" t="s">
        <v>25</v>
      </c>
      <c r="L18" s="3" t="str">
        <f>IF(K18&lt;&gt;"정상","판매 제외",IF(COUNT(D18:J18)&lt;&gt;7,"보류",IF(OR(D18&lt;=0,E18&lt;=0,E18&gt;D18,F18&lt;0,G18&lt;0,G18&gt;F18,H18&lt;0,I18&lt;0,H18+I18&lt;&gt;F18,J18&lt;=0,AND(A18&lt;&gt;"18:00",A18&lt;&gt;"20:00",A18&lt;&gt;"21:00")),"보류","승인 전")))</f>
        <v>승인 전</v>
      </c>
      <c r="M18" s="4">
        <f>IF(L18="승인 전",F18-G18,"")</f>
        <v>4</v>
      </c>
      <c r="N18" s="5">
        <f>IF(L18="승인 전",M18/J18,"")</f>
        <v>1.3333333333333333</v>
      </c>
      <c r="O18" s="4">
        <f>IF(L18&lt;&gt;"승인 전","",IF(N18&lt;=1,0,IF(N18&lt;=1.25,10,IF(N18&lt;=1.5,20,30))))</f>
        <v>20</v>
      </c>
      <c r="P18" s="4">
        <f>IF(L18&lt;&gt;"승인 전","",IF(O18=0,0,IF(A18="18:00",0,IF(A18="20:00",10,20))))</f>
        <v>20</v>
      </c>
      <c r="Q18" s="4">
        <f>IF(L18="승인 전",MIN(50,O18+P18),"")</f>
        <v>40</v>
      </c>
      <c r="R18" s="4">
        <f>IF(L18="승인 전",ROUNDDOWN((D18-E18)/D18*100,0),"")</f>
        <v>50</v>
      </c>
      <c r="S18" s="4">
        <f>IF(L18="승인 전",MIN(Q18,R18),"")</f>
        <v>40</v>
      </c>
      <c r="T18" s="4">
        <f>IF(L18="승인 전",ROUNDUP(D18*(100-S18)/100/10,0)*10,"")</f>
        <v>3600</v>
      </c>
      <c r="U18" s="3" t="str">
        <f>IF(L18="보류","입력·수량 확인 필요",IF(L18="판매 제외","판매 제외·담당자 조치",IF(Q18&gt;R18,"원가 하한 적용","점포 관리자 확인")))</f>
        <v>점포 관리자 확인</v>
      </c>
    </row>
    <row r="19" spans="1:21" ht="28" customHeight="1">
      <c r="A19" s="3" t="s">
        <v>32</v>
      </c>
      <c r="B19" s="3" t="s">
        <v>29</v>
      </c>
      <c r="C19" s="3" t="s">
        <v>24</v>
      </c>
      <c r="D19" s="3">
        <v>10000</v>
      </c>
      <c r="E19" s="3">
        <v>6000</v>
      </c>
      <c r="F19" s="3">
        <v>6</v>
      </c>
      <c r="G19" s="3">
        <v>0</v>
      </c>
      <c r="H19" s="3">
        <v>6</v>
      </c>
      <c r="I19" s="3">
        <v>0</v>
      </c>
      <c r="J19" s="3">
        <v>3</v>
      </c>
      <c r="K19" s="3" t="s">
        <v>33</v>
      </c>
      <c r="L19" s="3" t="str">
        <f>IF(K19&lt;&gt;"정상","판매 제외",IF(COUNT(D19:J19)&lt;&gt;7,"보류",IF(OR(D19&lt;=0,E19&lt;=0,E19&gt;D19,F19&lt;0,G19&lt;0,G19&gt;F19,H19&lt;0,I19&lt;0,H19+I19&lt;&gt;F19,J19&lt;=0,AND(A19&lt;&gt;"18:00",A19&lt;&gt;"20:00",A19&lt;&gt;"21:00")),"보류","승인 전")))</f>
        <v>판매 제외</v>
      </c>
      <c r="M19" s="4">
        <f>IF(L19="승인 전",F19-G19,"")</f>
        <v/>
      </c>
      <c r="N19" s="5">
        <f>IF(L19="승인 전",M19/J19,"")</f>
        <v/>
      </c>
      <c r="O19" s="4">
        <f>IF(L19&lt;&gt;"승인 전","",IF(N19&lt;=1,0,IF(N19&lt;=1.25,10,IF(N19&lt;=1.5,20,30))))</f>
        <v/>
      </c>
      <c r="P19" s="4">
        <f>IF(L19&lt;&gt;"승인 전","",IF(O19=0,0,IF(A19="18:00",0,IF(A19="20:00",10,20))))</f>
        <v/>
      </c>
      <c r="Q19" s="4">
        <f>IF(L19="승인 전",MIN(50,O19+P19),"")</f>
        <v/>
      </c>
      <c r="R19" s="4">
        <f>IF(L19="승인 전",ROUNDDOWN((D19-E19)/D19*100,0),"")</f>
        <v/>
      </c>
      <c r="S19" s="4">
        <f>IF(L19="승인 전",MIN(Q19,R19),"")</f>
        <v/>
      </c>
      <c r="T19" s="4">
        <f>IF(L19="승인 전",ROUNDUP(D19*(100-S19)/100/10,0)*10,"")</f>
        <v/>
      </c>
      <c r="U19" s="3" t="str">
        <f>IF(L19="보류","입력·수량 확인 필요",IF(L19="판매 제외","판매 제외·담당자 조치",IF(Q19&gt;R19,"원가 하한 적용","점포 관리자 확인")))</f>
        <v>판매 제외·담당자 조치</v>
      </c>
    </row>
    <row r="20" spans="1:21" ht="28" customHeight="1">
      <c r="A20" s="3" t="s">
        <v>32</v>
      </c>
      <c r="B20" s="3" t="s">
        <v>29</v>
      </c>
      <c r="C20" s="3" t="s">
        <v>27</v>
      </c>
      <c r="D20" s="3">
        <v>8000</v>
      </c>
      <c r="E20" s="3">
        <v>4400</v>
      </c>
      <c r="F20" s="3">
        <v>7</v>
      </c>
      <c r="G20" s="3">
        <v>0</v>
      </c>
      <c r="H20" s="3">
        <v>7</v>
      </c>
      <c r="I20" s="3">
        <v>0</v>
      </c>
      <c r="J20" s="3">
        <v>4</v>
      </c>
      <c r="K20" s="3" t="s">
        <v>25</v>
      </c>
      <c r="L20" s="3" t="str">
        <f>IF(K20&lt;&gt;"정상","판매 제외",IF(COUNT(D20:J20)&lt;&gt;7,"보류",IF(OR(D20&lt;=0,E20&lt;=0,E20&gt;D20,F20&lt;0,G20&lt;0,G20&gt;F20,H20&lt;0,I20&lt;0,H20+I20&lt;&gt;F20,J20&lt;=0,AND(A20&lt;&gt;"18:00",A20&lt;&gt;"20:00",A20&lt;&gt;"21:00")),"보류","승인 전")))</f>
        <v>승인 전</v>
      </c>
      <c r="M20" s="4">
        <f>IF(L20="승인 전",F20-G20,"")</f>
        <v>7</v>
      </c>
      <c r="N20" s="5">
        <f>IF(L20="승인 전",M20/J20,"")</f>
        <v>1.75</v>
      </c>
      <c r="O20" s="4">
        <f>IF(L20&lt;&gt;"승인 전","",IF(N20&lt;=1,0,IF(N20&lt;=1.25,10,IF(N20&lt;=1.5,20,30))))</f>
        <v>30</v>
      </c>
      <c r="P20" s="4">
        <f>IF(L20&lt;&gt;"승인 전","",IF(O20=0,0,IF(A20="18:00",0,IF(A20="20:00",10,20))))</f>
        <v>20</v>
      </c>
      <c r="Q20" s="4">
        <f>IF(L20="승인 전",MIN(50,O20+P20),"")</f>
        <v>50</v>
      </c>
      <c r="R20" s="4">
        <f>IF(L20="승인 전",ROUNDDOWN((D20-E20)/D20*100,0),"")</f>
        <v>45</v>
      </c>
      <c r="S20" s="4">
        <f>IF(L20="승인 전",MIN(Q20,R20),"")</f>
        <v>45</v>
      </c>
      <c r="T20" s="4">
        <f>IF(L20="승인 전",ROUNDUP(D20*(100-S20)/100/10,0)*10,"")</f>
        <v>4400</v>
      </c>
      <c r="U20" s="3" t="str">
        <f>IF(L20="보류","입력·수량 확인 필요",IF(L20="판매 제외","판매 제외·담당자 조치",IF(Q20&gt;R20,"원가 하한 적용","점포 관리자 확인")))</f>
        <v>원가 하한 적용</v>
      </c>
    </row>
    <row r="21" spans="1:21" ht="28" customHeight="1">
      <c r="A21" s="3" t="s">
        <v>32</v>
      </c>
      <c r="B21" s="3" t="s">
        <v>29</v>
      </c>
      <c r="C21" s="3" t="s">
        <v>28</v>
      </c>
      <c r="D21" s="3">
        <v>6000</v>
      </c>
      <c r="E21" s="3">
        <v>3000</v>
      </c>
      <c r="F21" s="3">
        <v>3</v>
      </c>
      <c r="G21" s="3">
        <v>0</v>
      </c>
      <c r="H21" s="3">
        <v>3</v>
      </c>
      <c r="I21" s="3">
        <v>0</v>
      </c>
      <c r="J21" s="3">
        <v>2</v>
      </c>
      <c r="K21" s="3" t="s">
        <v>25</v>
      </c>
      <c r="L21" s="3" t="str">
        <f>IF(K21&lt;&gt;"정상","판매 제외",IF(COUNT(D21:J21)&lt;&gt;7,"보류",IF(OR(D21&lt;=0,E21&lt;=0,E21&gt;D21,F21&lt;0,G21&lt;0,G21&gt;F21,H21&lt;0,I21&lt;0,H21+I21&lt;&gt;F21,J21&lt;=0,AND(A21&lt;&gt;"18:00",A21&lt;&gt;"20:00",A21&lt;&gt;"21:00")),"보류","승인 전")))</f>
        <v>승인 전</v>
      </c>
      <c r="M21" s="4">
        <f>IF(L21="승인 전",F21-G21,"")</f>
        <v>3</v>
      </c>
      <c r="N21" s="5">
        <f>IF(L21="승인 전",M21/J21,"")</f>
        <v>1.5</v>
      </c>
      <c r="O21" s="4">
        <f>IF(L21&lt;&gt;"승인 전","",IF(N21&lt;=1,0,IF(N21&lt;=1.25,10,IF(N21&lt;=1.5,20,30))))</f>
        <v>20</v>
      </c>
      <c r="P21" s="4">
        <f>IF(L21&lt;&gt;"승인 전","",IF(O21=0,0,IF(A21="18:00",0,IF(A21="20:00",10,20))))</f>
        <v>20</v>
      </c>
      <c r="Q21" s="4">
        <f>IF(L21="승인 전",MIN(50,O21+P21),"")</f>
        <v>40</v>
      </c>
      <c r="R21" s="4">
        <f>IF(L21="승인 전",ROUNDDOWN((D21-E21)/D21*100,0),"")</f>
        <v>50</v>
      </c>
      <c r="S21" s="4">
        <f>IF(L21="승인 전",MIN(Q21,R21),"")</f>
        <v>40</v>
      </c>
      <c r="T21" s="4">
        <f>IF(L21="승인 전",ROUNDUP(D21*(100-S21)/100/10,0)*10,"")</f>
        <v>3600</v>
      </c>
      <c r="U21" s="3" t="str">
        <f>IF(L21="보류","입력·수량 확인 필요",IF(L21="판매 제외","판매 제외·담당자 조치",IF(Q21&gt;R21,"원가 하한 적용","점포 관리자 확인")))</f>
        <v>점포 관리자 확인</v>
      </c>
    </row>
  </sheetData>
  <autoFilter ref="A3:U21"/>
  <mergeCells count="1">
    <mergeCell ref="A1:U1"/>
  </mergeCells>
  <dataValidations count="1">
    <dataValidation type="decimal" operator="greaterThanOrEqual" allowBlank="1" showInputMessage="1" showErrorMessage="1" error="숫자를 확인하세요." promptTitle="가상 수량·금액" prompt="0 이상 숫자. 미확인은 빈칸으로 둡니다." sqref="D4:J21">
      <formula1>0</formula1>
    </dataValidation>
  </dataValidations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/>
  <cols>
    <col min="1" max="5" width="23.7109375" customWidth="1"/>
  </cols>
  <sheetData>
    <row r="1" spans="1:5">
      <c r="A1" s="1" t="s">
        <v>0</v>
      </c>
      <c r="B1" s="1"/>
      <c r="C1" s="1"/>
      <c r="D1" s="1"/>
      <c r="E1" s="1"/>
    </row>
    <row r="3" spans="1:5" ht="36" customHeight="1">
      <c r="A3" s="2" t="s">
        <v>2</v>
      </c>
      <c r="B3" s="2" t="s">
        <v>3</v>
      </c>
      <c r="C3" s="2" t="s">
        <v>35</v>
      </c>
      <c r="D3" s="2" t="s">
        <v>36</v>
      </c>
      <c r="E3" s="2" t="s">
        <v>37</v>
      </c>
    </row>
    <row r="4" spans="1:5" ht="26" customHeight="1">
      <c r="A4" s="3" t="s">
        <v>23</v>
      </c>
      <c r="B4" s="3" t="s">
        <v>24</v>
      </c>
      <c r="C4" s="3" t="str">
        <f>IF('시간대별계산'!L4="승인 전",'시간대별계산'!S4&amp;"%",'시간대별계산'!L4)</f>
        <v>30%</v>
      </c>
      <c r="D4" s="3" t="str">
        <f>IF('시간대별계산'!L10="승인 전",'시간대별계산'!S10&amp;"%",'시간대별계산'!L10)</f>
        <v>40%</v>
      </c>
      <c r="E4" s="3" t="str">
        <f>IF('시간대별계산'!L16="승인 전",'시간대별계산'!S16&amp;"%",'시간대별계산'!L16)</f>
        <v>40%</v>
      </c>
    </row>
    <row r="5" spans="1:5" ht="26" customHeight="1">
      <c r="A5" s="3" t="s">
        <v>23</v>
      </c>
      <c r="B5" s="3" t="s">
        <v>27</v>
      </c>
      <c r="C5" s="3" t="str">
        <f>IF('시간대별계산'!L5="승인 전",'시간대별계산'!S5&amp;"%",'시간대별계산'!L5)</f>
        <v>10%</v>
      </c>
      <c r="D5" s="3" t="str">
        <f>IF('시간대별계산'!L11="승인 전",'시간대별계산'!S11&amp;"%",'시간대별계산'!L11)</f>
        <v>20%</v>
      </c>
      <c r="E5" s="3" t="str">
        <f>IF('시간대별계산'!L17="승인 전",'시간대별계산'!S17&amp;"%",'시간대별계산'!L17)</f>
        <v>45%</v>
      </c>
    </row>
    <row r="6" spans="1:5" ht="26" customHeight="1">
      <c r="A6" s="3" t="s">
        <v>23</v>
      </c>
      <c r="B6" s="3" t="s">
        <v>28</v>
      </c>
      <c r="C6" s="3" t="str">
        <f>IF('시간대별계산'!L6="승인 전",'시간대별계산'!S6&amp;"%",'시간대별계산'!L6)</f>
        <v>10%</v>
      </c>
      <c r="D6" s="3" t="str">
        <f>IF('시간대별계산'!L12="승인 전",'시간대별계산'!S12&amp;"%",'시간대별계산'!L12)</f>
        <v>0%</v>
      </c>
      <c r="E6" s="3" t="str">
        <f>IF('시간대별계산'!L18="승인 전",'시간대별계산'!S18&amp;"%",'시간대별계산'!L18)</f>
        <v>40%</v>
      </c>
    </row>
    <row r="7" spans="1:5" ht="26" customHeight="1">
      <c r="A7" s="3" t="s">
        <v>29</v>
      </c>
      <c r="B7" s="3" t="s">
        <v>24</v>
      </c>
      <c r="C7" s="3" t="str">
        <f>IF('시간대별계산'!L7="승인 전",'시간대별계산'!S7&amp;"%",'시간대별계산'!L7)</f>
        <v>0%</v>
      </c>
      <c r="D7" s="3" t="str">
        <f>IF('시간대별계산'!L13="승인 전",'시간대별계산'!S13&amp;"%",'시간대별계산'!L13)</f>
        <v>20%</v>
      </c>
      <c r="E7" s="3" t="str">
        <f>IF('시간대별계산'!L19="승인 전",'시간대별계산'!S19&amp;"%",'시간대별계산'!L19)</f>
        <v>판매 제외</v>
      </c>
    </row>
    <row r="8" spans="1:5" ht="26" customHeight="1">
      <c r="A8" s="3" t="s">
        <v>29</v>
      </c>
      <c r="B8" s="3" t="s">
        <v>27</v>
      </c>
      <c r="C8" s="3" t="str">
        <f>IF('시간대별계산'!L8="승인 전",'시간대별계산'!S8&amp;"%",'시간대별계산'!L8)</f>
        <v>10%</v>
      </c>
      <c r="D8" s="3" t="str">
        <f>IF('시간대별계산'!L14="승인 전",'시간대별계산'!S14&amp;"%",'시간대별계산'!L14)</f>
        <v>20%</v>
      </c>
      <c r="E8" s="3" t="str">
        <f>IF('시간대별계산'!L20="승인 전",'시간대별계산'!S20&amp;"%",'시간대별계산'!L20)</f>
        <v>45%</v>
      </c>
    </row>
    <row r="9" spans="1:5" ht="26" customHeight="1">
      <c r="A9" s="3" t="s">
        <v>29</v>
      </c>
      <c r="B9" s="3" t="s">
        <v>28</v>
      </c>
      <c r="C9" s="3" t="str">
        <f>IF('시간대별계산'!L9="승인 전",'시간대별계산'!S9&amp;"%",'시간대별계산'!L9)</f>
        <v>보류</v>
      </c>
      <c r="D9" s="3" t="str">
        <f>IF('시간대별계산'!L15="승인 전",'시간대별계산'!S15&amp;"%",'시간대별계산'!L15)</f>
        <v>30%</v>
      </c>
      <c r="E9" s="3" t="str">
        <f>IF('시간대별계산'!L21="승인 전",'시간대별계산'!S21&amp;"%",'시간대별계산'!L21)</f>
        <v>40%</v>
      </c>
    </row>
  </sheetData>
  <autoFilter ref="A3:E9"/>
  <mergeCells count="1">
    <mergeCell ref="A1:E1"/>
  </mergeCells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9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/>
  <cols>
    <col min="1" max="2" width="18.7109375" customWidth="1"/>
  </cols>
  <sheetData>
    <row r="1" spans="1:2">
      <c r="A1" s="1" t="s">
        <v>0</v>
      </c>
      <c r="B1" s="1"/>
    </row>
    <row r="3" spans="1:2" ht="36" customHeight="1">
      <c r="A3" s="2" t="s">
        <v>44</v>
      </c>
      <c r="B3" s="2" t="s">
        <v>45</v>
      </c>
    </row>
    <row r="4" spans="1:2" ht="26" customHeight="1">
      <c r="A4" s="3" t="s">
        <v>46</v>
      </c>
      <c r="B4" s="3" t="s">
        <v>47</v>
      </c>
    </row>
    <row r="5" spans="1:2" ht="26" customHeight="1">
      <c r="A5" s="3" t="s">
        <v>12</v>
      </c>
      <c r="B5" s="3" t="s">
        <v>48</v>
      </c>
    </row>
    <row r="6" spans="1:2" ht="26" customHeight="1">
      <c r="A6" s="3" t="s">
        <v>49</v>
      </c>
      <c r="B6" s="3" t="s">
        <v>50</v>
      </c>
    </row>
    <row r="7" spans="1:2" ht="26" customHeight="1">
      <c r="A7" s="3" t="s">
        <v>51</v>
      </c>
      <c r="B7" s="3" t="s">
        <v>52</v>
      </c>
    </row>
    <row r="8" spans="1:2" ht="26" customHeight="1">
      <c r="A8" s="3" t="s">
        <v>53</v>
      </c>
      <c r="B8" s="3" t="s">
        <v>54</v>
      </c>
    </row>
    <row r="9" spans="1:2" ht="26" customHeight="1">
      <c r="A9" s="3" t="s">
        <v>55</v>
      </c>
      <c r="B9" s="3" t="s">
        <v>56</v>
      </c>
    </row>
  </sheetData>
  <autoFilter ref="A3:B9"/>
  <mergeCells count="1">
    <mergeCell ref="A1:B1"/>
  </mergeCells>
  <pageMargins left="0.7" right="0.7" top="0.75" bottom="0.7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/>
  <cols>
    <col min="1" max="6" width="23.7109375" customWidth="1"/>
  </cols>
  <sheetData>
    <row r="1" spans="1:6">
      <c r="A1" s="1" t="s">
        <v>0</v>
      </c>
      <c r="B1" s="1"/>
      <c r="C1" s="1"/>
      <c r="D1" s="1"/>
      <c r="E1" s="1"/>
      <c r="F1" s="1"/>
    </row>
    <row r="3" spans="1:6" ht="36" customHeight="1">
      <c r="A3" s="2" t="s">
        <v>2</v>
      </c>
      <c r="B3" s="2" t="s">
        <v>1</v>
      </c>
      <c r="C3" s="2" t="s">
        <v>57</v>
      </c>
      <c r="D3" s="2" t="s">
        <v>58</v>
      </c>
      <c r="E3" s="2" t="s">
        <v>59</v>
      </c>
      <c r="F3" s="2" t="s">
        <v>21</v>
      </c>
    </row>
    <row r="4" spans="1:6" ht="26" customHeight="1">
      <c r="A4" s="3" t="s">
        <v>23</v>
      </c>
      <c r="B4" s="3" t="s">
        <v>22</v>
      </c>
      <c r="C4" s="3"/>
      <c r="D4" s="3"/>
      <c r="E4" s="3"/>
      <c r="F4" s="3"/>
    </row>
    <row r="5" spans="1:6" ht="26" customHeight="1">
      <c r="A5" s="3" t="s">
        <v>23</v>
      </c>
      <c r="B5" s="3" t="s">
        <v>31</v>
      </c>
      <c r="C5" s="3"/>
      <c r="D5" s="3"/>
      <c r="E5" s="3"/>
      <c r="F5" s="3"/>
    </row>
    <row r="6" spans="1:6" ht="26" customHeight="1">
      <c r="A6" s="3" t="s">
        <v>23</v>
      </c>
      <c r="B6" s="3" t="s">
        <v>32</v>
      </c>
      <c r="C6" s="3"/>
      <c r="D6" s="3"/>
      <c r="E6" s="3"/>
      <c r="F6" s="3"/>
    </row>
    <row r="7" spans="1:6" ht="26" customHeight="1">
      <c r="A7" s="3" t="s">
        <v>29</v>
      </c>
      <c r="B7" s="3" t="s">
        <v>22</v>
      </c>
      <c r="C7" s="3"/>
      <c r="D7" s="3"/>
      <c r="E7" s="3"/>
      <c r="F7" s="3"/>
    </row>
    <row r="8" spans="1:6" ht="26" customHeight="1">
      <c r="A8" s="3" t="s">
        <v>29</v>
      </c>
      <c r="B8" s="3" t="s">
        <v>31</v>
      </c>
      <c r="C8" s="3"/>
      <c r="D8" s="3"/>
      <c r="E8" s="3"/>
      <c r="F8" s="3"/>
    </row>
    <row r="9" spans="1:6" ht="26" customHeight="1">
      <c r="A9" s="3" t="s">
        <v>29</v>
      </c>
      <c r="B9" s="3" t="s">
        <v>32</v>
      </c>
      <c r="C9" s="3"/>
      <c r="D9" s="3"/>
      <c r="E9" s="3"/>
      <c r="F9" s="3"/>
    </row>
  </sheetData>
  <autoFilter ref="A3:F9"/>
  <mergeCells count="1">
    <mergeCell ref="A1:F1"/>
  </mergeCells>
  <pageMargins left="0.7" right="0.7" top="0.75" bottom="0.75" header="0.3" footer="0.3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6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/>
  <cols>
    <col min="1" max="2" width="35.7109375" customWidth="1"/>
  </cols>
  <sheetData>
    <row r="1" spans="1:2">
      <c r="A1" s="1" t="s">
        <v>0</v>
      </c>
      <c r="B1" s="1"/>
    </row>
    <row r="3" spans="1:2" ht="36" customHeight="1">
      <c r="A3" s="2" t="s">
        <v>60</v>
      </c>
      <c r="B3" s="2" t="s">
        <v>61</v>
      </c>
    </row>
    <row r="4" spans="1:2" ht="26" customHeight="1">
      <c r="A4" s="3" t="s">
        <v>62</v>
      </c>
      <c r="B4" s="3" t="s">
        <v>63</v>
      </c>
    </row>
    <row r="5" spans="1:2" ht="26" customHeight="1">
      <c r="A5" s="3" t="s">
        <v>64</v>
      </c>
      <c r="B5" s="3" t="s">
        <v>65</v>
      </c>
    </row>
    <row r="6" spans="1:2" ht="26" customHeight="1">
      <c r="A6" s="3" t="s">
        <v>66</v>
      </c>
      <c r="B6" s="3" t="s">
        <v>67</v>
      </c>
    </row>
    <row r="7" spans="1:2" ht="26" customHeight="1">
      <c r="A7" s="3" t="s">
        <v>68</v>
      </c>
      <c r="B7" s="3" t="s">
        <v>69</v>
      </c>
    </row>
    <row r="8" spans="1:2" ht="26" customHeight="1">
      <c r="A8" s="3" t="s">
        <v>70</v>
      </c>
      <c r="B8" s="3" t="s">
        <v>71</v>
      </c>
    </row>
    <row r="9" spans="1:2" ht="26" customHeight="1">
      <c r="A9" s="3" t="s">
        <v>14</v>
      </c>
      <c r="B9" s="3" t="s">
        <v>72</v>
      </c>
    </row>
    <row r="10" spans="1:2" ht="26" customHeight="1">
      <c r="A10" s="3" t="s">
        <v>73</v>
      </c>
      <c r="B10" s="3" t="s">
        <v>74</v>
      </c>
    </row>
    <row r="11" spans="1:2" ht="26" customHeight="1">
      <c r="A11" s="3" t="s">
        <v>75</v>
      </c>
      <c r="B11" s="3" t="s">
        <v>76</v>
      </c>
    </row>
    <row r="12" spans="1:2" ht="26" customHeight="1">
      <c r="A12" s="3" t="s">
        <v>77</v>
      </c>
      <c r="B12" s="3" t="s">
        <v>78</v>
      </c>
    </row>
    <row r="13" spans="1:2" ht="26" customHeight="1">
      <c r="A13" s="3" t="s">
        <v>79</v>
      </c>
      <c r="B13" s="3" t="s">
        <v>80</v>
      </c>
    </row>
    <row r="14" spans="1:2" ht="26" customHeight="1">
      <c r="A14" s="3" t="s">
        <v>34</v>
      </c>
      <c r="B14" s="3" t="s">
        <v>81</v>
      </c>
    </row>
    <row r="15" spans="1:2" ht="26" customHeight="1">
      <c r="A15" s="3" t="s">
        <v>82</v>
      </c>
      <c r="B15" s="3" t="s">
        <v>83</v>
      </c>
    </row>
    <row r="16" spans="1:2" ht="26" customHeight="1">
      <c r="A16" s="3" t="s">
        <v>84</v>
      </c>
      <c r="B16" s="3" t="s">
        <v>85</v>
      </c>
    </row>
  </sheetData>
  <autoFilter ref="A3:B16"/>
  <mergeCells count="1">
    <mergeCell ref="A1:B1"/>
  </mergeCells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시간대별계산</vt:lpstr>
      <vt:lpstr>점포별요약</vt:lpstr>
      <vt:lpstr>검수기록</vt:lpstr>
      <vt:lpstr>승인기록</vt:lpstr>
      <vt:lpstr>계산기준</vt:lpstr>
      <vt:lpstr>검수기록!Print_Titles</vt:lpstr>
      <vt:lpstr>계산기준!Print_Titles</vt:lpstr>
      <vt:lpstr>승인기록!Print_Titles</vt:lpstr>
      <vt:lpstr>시간대별계산!Print_Titles</vt:lpstr>
      <vt:lpstr>점포별요약!Print_Titles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2026-11-05T19:48:02Z</dcterms:created>
  <dcterms:modified xsi:type="dcterms:W3CDTF">2026-11-05T19:48:02Z</dcterms:modified>
</cp:coreProperties>
</file>