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분류입력" sheetId="2" state="visible" r:id="rId2"/>
    <sheet xmlns:r="http://schemas.openxmlformats.org/officeDocument/2006/relationships" name="집계" sheetId="3" state="visible" r:id="rId3"/>
    <sheet xmlns:r="http://schemas.openxmlformats.org/officeDocument/2006/relationships" name="비용검산" sheetId="4" state="visible" r:id="rId4"/>
    <sheet xmlns:r="http://schemas.openxmlformats.org/officeDocument/2006/relationships" name="대책표" sheetId="5" state="visible" r:id="rId5"/>
    <sheet xmlns:r="http://schemas.openxmlformats.org/officeDocument/2006/relationships" name="정정기록" sheetId="6" state="visible" r:id="rId6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'분류입력'!$A$3:$F$15</definedName>
    <definedName name="_xlnm.Print_Titles" localSheetId="1">'분류입력'!$1:$3</definedName>
    <definedName name="_xlnm._FilterDatabase" localSheetId="2" hidden="1">'집계'!$A$3:$D$10</definedName>
    <definedName name="_xlnm.Print_Titles" localSheetId="2">'집계'!$1:$3</definedName>
    <definedName name="_xlnm._FilterDatabase" localSheetId="3" hidden="1">'비용검산'!$A$3:$C$19</definedName>
    <definedName name="_xlnm.Print_Titles" localSheetId="3">'비용검산'!$1:$3</definedName>
    <definedName name="_xlnm._FilterDatabase" localSheetId="4" hidden="1">'대책표'!$A$3:$I$6</definedName>
    <definedName name="_xlnm.Print_Titles" localSheetId="4">'대책표'!$1:$3</definedName>
    <definedName name="_xlnm._FilterDatabase" localSheetId="5" hidden="1">'정정기록'!$A$3:$B$7</definedName>
    <definedName name="_xlnm.Print_Titles" localSheetId="5">'정정기록'!$1:$3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;[Red]-#,##0.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8FE3BD"/>
      </patternFill>
    </fill>
    <fill>
      <patternFill patternType="solid">
        <fgColor rgb="00E8F4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100" customWidth="1" min="2" max="2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구분</ns0:t>
        </ns0:is>
      </ns0:c>
      <ns0:c r="B3" s="1" t="inlineStr">
        <ns0:is>
          <ns0:t>내용</ns0:t>
        </ns0:is>
      </ns0:c>
    </ns0:row>
    <ns0:row r="4" ht="52" customHeight="1">
      <ns0:c r="A4" s="2" t="inlineStr">
        <ns0:is>
          <ns0:t>목적</ns0:t>
        </ns0:is>
      </ns0:c>
      <ns0:c r="B4" s="2" t="inlineStr">
        <ns0:is>
          <ns0:t>면담 원문과 대조해 주요 이유 한 개를 사람이 확정한 뒤 집계. 파란 칸은 엑셀이 계산한다.</ns0:t>
        </ns0:is>
      </ns0:c>
    </ns0:row>
    <ns0:row r="5" ht="52" customHeight="1">
      <ns0:c r="A5" s="2" t="inlineStr">
        <ns0:is>
          <ns0:t>입력 방법</ns0:t>
        </ns0:is>
      </ns0:c>
      <ns0:c r="B5" s="2" t="inlineStr">
        <ns0:is>
          <ns0:t>분류입력의 주요 이유·함께 언급한 이유를 채운다. 근거를 원문과 대조한다.</ns0:t>
        </ns0:is>
      </ns0:c>
    </ns0:row>
    <ns0:row r="6" ht="52" customHeight="1">
      <ns0:c r="A6" s="2" t="inlineStr">
        <ns0:is>
          <ns0:t>주요 이유</ns0:t>
        </ns0:is>
      </ns0:c>
      <ns0:c r="B6" s="2" t="inlineStr">
        <ns0:is>
          <ns0:t>근무 부담 / 보상 / 성장 / 소통 / 개인 사정 / 확인 필요 중 하나만 선택.</ns0:t>
        </ns0:is>
      </ns0:c>
    </ns0:row>
    <ns0:row r="7" ht="52" customHeight="1">
      <ns0:c r="A7" s="2" t="inlineStr">
        <ns0:is>
          <ns0:t>집계 주의</ns0:t>
        </ns0:is>
      </ns0:c>
      <ns0:c r="B7" s="2" t="inlineStr">
        <ns0:is>
          <ns0:t>주요 이유 합계 12건. 함께 언급한 이유는 별도. 완성 예시의 복수 언급 합계는 18건.</ns0:t>
        </ns0:is>
      </ns0:c>
    </ns0:row>
    <ns0:row r="8" ht="52" customHeight="1">
      <ns0:c r="A8" s="2" t="inlineStr">
        <ns0:is>
          <ns0:t>금액 단위</ns0:t>
        </ns0:is>
      </ns0:c>
      <ns0:c r="B8" s="2" t="inlineStr">
        <ns0:is>
          <ns0:t>비용 칸은 원, 집계 비율은 %. 예방 건수는 가정이며 실적이 아니다.</ns0:t>
        </ns0:is>
      </ns0:c>
    </ns0:row>
    <ns0:row r="9" ht="52" customHeight="1">
      <ns0:c r="A9" s="2" t="inlineStr">
        <ns0:is>
          <ns0:t>범위</ns0:t>
        </ns0:is>
      </ns0:c>
      <ns0:c r="B9" s="2" t="inlineStr">
        <ns0:is>
          <ns0:t>전사 인원·재직자 의견 없음. 전사 퇴사율과 대책 인과효과는 계산 불가.</ns0:t>
        </ns0:is>
      </ns0:c>
    </ns0:row>
  </ns0:sheetData>
  <ns0:autoFilter ref="A3:B9"/>
  <ns0:mergeCells count="2">
    <ns0:mergeCell ref="A2:B2"/>
    <ns0:mergeCell ref="A1:B1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15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90" customWidth="1" min="6" max="6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기록번호</ns0:t>
        </ns0:is>
      </ns0:c>
      <ns0:c r="B3" s="1" t="inlineStr">
        <ns0:is>
          <ns0:t>직무</ns0:t>
        </ns0:is>
      </ns0:c>
      <ns0:c r="C3" s="1" t="inlineStr">
        <ns0:is>
          <ns0:t>근속(개월)</ns0:t>
        </ns0:is>
      </ns0:c>
      <ns0:c r="D3" s="1" t="inlineStr">
        <ns0:is>
          <ns0:t>주요 이유</ns0:t>
        </ns0:is>
      </ns0:c>
      <ns0:c r="E3" s="1" t="inlineStr">
        <ns0:is>
          <ns0:t>함께 언급한 이유</ns0:t>
        </ns0:is>
      </ns0:c>
      <ns0:c r="F3" s="1" t="inlineStr">
        <ns0:is>
          <ns0:t>원문 근거</ns0:t>
        </ns0:is>
      </ns0:c>
    </ns0:row>
    <ns0:row r="4" ht="95" customHeight="1">
      <ns0:c r="A4" s="2" t="inlineStr">
        <ns0:is>
          <ns0:t>E01</ns0:t>
        </ns0:is>
      </ns0:c>
      <ns0:c r="B4" s="2" t="inlineStr">
        <ns0:is>
          <ns0:t>입출고 관리</ns0:t>
        </ns0:is>
      </ns0:c>
      <ns0:c r="C4" s="3" t="n">
        <ns0:v>8</ns0:v>
      </ns0:c>
      <ns0:c r="D4" s="2" t="inlineStr"/>
      <ns0:c r="E4" s="2" t="inlineStr"/>
      <ns0:c r="F4" s="2" t="inlineStr">
        <ns0:is>
          <ns0:t>가장 큰 이유는 갑작스러운 연장근무야. 전날 밤에 일정이 바뀌어 생활을 맞추기 어려웠어. 급여도 아쉬웠지만 일정이 먼저였어.</ns0:t>
        </ns0:is>
      </ns0:c>
    </ns0:row>
    <ns0:row r="5" ht="95" customHeight="1">
      <ns0:c r="A5" s="2" t="inlineStr">
        <ns0:is>
          <ns0:t>E02</ns0:t>
        </ns0:is>
      </ns0:c>
      <ns0:c r="B5" s="2" t="inlineStr">
        <ns0:is>
          <ns0:t>입출고 관리</ns0:t>
        </ns0:is>
      </ns0:c>
      <ns0:c r="C5" s="3" t="n">
        <ns0:v>5</ns0:v>
      </ns0:c>
      <ns0:c r="D5" s="2" t="inlineStr"/>
      <ns0:c r="E5" s="2" t="inlineStr"/>
      <ns0:c r="F5" s="2" t="inlineStr">
        <ns0:is>
          <ns0:t>교대 일정이 자주 바뀌는 게 떠나는 가장 큰 이유야. 미리 알았다면 조정했을 텐데. 배울 시간이 적었던 것도 아쉬웠어.</ns0:t>
        </ns0:is>
      </ns0:c>
    </ns0:row>
    <ns0:row r="6" ht="95" customHeight="1">
      <ns0:c r="A6" s="2" t="inlineStr">
        <ns0:is>
          <ns0:t>E03</ns0:t>
        </ns0:is>
      </ns0:c>
      <ns0:c r="B6" s="2" t="inlineStr">
        <ns0:is>
          <ns0:t>배차 관리</ns0:t>
        </ns0:is>
      </ns0:c>
      <ns0:c r="C6" s="3" t="n">
        <ns0:v>14</ns0:v>
      </ns0:c>
      <ns0:c r="D6" s="2" t="inlineStr"/>
      <ns0:c r="E6" s="2" t="inlineStr"/>
      <ns0:c r="F6" s="2" t="inlineStr">
        <ns0:is>
          <ns0:t>피크 때 업무가 몰리고 쉬는 시간이 밀렸어. 이게 결정적이었어. 팀장에게 말해도 일정 답을 늦게 듣는 점도 힘들었어.</ns0:t>
        </ns0:is>
      </ns0:c>
    </ns0:row>
    <ns0:row r="7" ht="95" customHeight="1">
      <ns0:c r="A7" s="2" t="inlineStr">
        <ns0:is>
          <ns0:t>E04</ns0:t>
        </ns0:is>
      </ns0:c>
      <ns0:c r="B7" s="2" t="inlineStr">
        <ns0:is>
          <ns0:t>입출고 관리</ns0:t>
        </ns0:is>
      </ns0:c>
      <ns0:c r="C7" s="3" t="n">
        <ns0:v>20</ns0:v>
      </ns0:c>
      <ns0:c r="D7" s="2" t="inlineStr"/>
      <ns0:c r="E7" s="2" t="inlineStr"/>
      <ns0:c r="F7" s="2" t="inlineStr">
        <ns0:is>
          <ns0:t>갑작스러운 주말 근무 때문에 나가기로 했어. 다른 이유보다 근무 예측이 안 되는 게 컸어.</ns0:t>
        </ns0:is>
      </ns0:c>
    </ns0:row>
    <ns0:row r="8" ht="95" customHeight="1">
      <ns0:c r="A8" s="2" t="inlineStr">
        <ns0:is>
          <ns0:t>E05</ns0:t>
        </ns0:is>
      </ns0:c>
      <ns0:c r="B8" s="2" t="inlineStr">
        <ns0:is>
          <ns0:t>입출고 관리</ns0:t>
        </ns0:is>
      </ns0:c>
      <ns0:c r="C8" s="3" t="n">
        <ns0:v>11</ns0:v>
      </ns0:c>
      <ns0:c r="D8" s="2" t="inlineStr"/>
      <ns0:c r="E8" s="2" t="inlineStr"/>
      <ns0:c r="F8" s="2" t="inlineStr">
        <ns0:is>
          <ns0:t>같은 업무의 외부 제안보다 급여가 낮아서 옮겨. 급여가 가장 큰 이유야. 연장근무 부담도 있었어.</ns0:t>
        </ns0:is>
      </ns0:c>
    </ns0:row>
    <ns0:row r="9" ht="95" customHeight="1">
      <ns0:c r="A9" s="2" t="inlineStr">
        <ns0:is>
          <ns0:t>E06</ns0:t>
        </ns0:is>
      </ns0:c>
      <ns0:c r="B9" s="2" t="inlineStr">
        <ns0:is>
          <ns0:t>배차 관리</ns0:t>
        </ns0:is>
      </ns0:c>
      <ns0:c r="C9" s="3" t="n">
        <ns0:v>26</ns0:v>
      </ns0:c>
      <ns0:c r="D9" s="2" t="inlineStr"/>
      <ns0:c r="E9" s="2" t="inlineStr"/>
      <ns0:c r="F9" s="2" t="inlineStr">
        <ns0:is>
          <ns0:t>수당 기준을 여러 번 물었는데 설명이 달랐어. 보상 기준이 납득되지 않아 옮기기로 했어.</ns0:t>
        </ns0:is>
      </ns0:c>
    </ns0:row>
    <ns0:row r="10" ht="95" customHeight="1">
      <ns0:c r="A10" s="2" t="inlineStr">
        <ns0:is>
          <ns0:t>E07</ns0:t>
        </ns0:is>
      </ns0:c>
      <ns0:c r="B10" s="2" t="inlineStr">
        <ns0:is>
          <ns0:t>입출고 관리</ns0:t>
        </ns0:is>
      </ns0:c>
      <ns0:c r="C10" s="3" t="n">
        <ns0:v>9</ns0:v>
      </ns0:c>
      <ns0:c r="D10" s="2" t="inlineStr"/>
      <ns0:c r="E10" s="2" t="inlineStr"/>
      <ns0:c r="F10" s="2" t="inlineStr">
        <ns0:is>
          <ns0:t>다른 곳에서 더 나은 급여 조건을 제안했어. 떠나는 가장 큰 이유는 보상이야.</ns0:t>
        </ns0:is>
      </ns0:c>
    </ns0:row>
    <ns0:row r="11" ht="95" customHeight="1">
      <ns0:c r="A11" s="2" t="inlineStr">
        <ns0:is>
          <ns0:t>E08</ns0:t>
        </ns0:is>
      </ns0:c>
      <ns0:c r="B11" s="2" t="inlineStr">
        <ns0:is>
          <ns0:t>배차 관리</ns0:t>
        </ns0:is>
      </ns0:c>
      <ns0:c r="C11" s="3" t="n">
        <ns0:v>18</ns0:v>
      </ns0:c>
      <ns0:c r="D11" s="2" t="inlineStr"/>
      <ns0:c r="E11" s="2" t="inlineStr"/>
      <ns0:c r="F11" s="2" t="inlineStr">
        <ns0:is>
          <ns0:t>새 업무를 배울 기회가 없어서 옮겨. 가장 큰 이유는 성장 기회야. 교육을 물었을 때 답이 없던 것도 아쉬워.</ns0:t>
        </ns0:is>
      </ns0:c>
    </ns0:row>
    <ns0:row r="12" ht="95" customHeight="1">
      <ns0:c r="A12" s="2" t="inlineStr">
        <ns0:is>
          <ns0:t>E09</ns0:t>
        </ns0:is>
      </ns0:c>
      <ns0:c r="B12" s="2" t="inlineStr">
        <ns0:is>
          <ns0:t>입출고 관리</ns0:t>
        </ns0:is>
      </ns0:c>
      <ns0:c r="C12" s="3" t="n">
        <ns0:v>30</ns0:v>
      </ns0:c>
      <ns0:c r="D12" s="2" t="inlineStr"/>
      <ns0:c r="E12" s="2" t="inlineStr"/>
      <ns0:c r="F12" s="2" t="inlineStr">
        <ns0:is>
          <ns0:t>장기적으로 어떤 역할을 맡을 수 있는지 모르겠어. 성장 경로가 안 보여서 떠나기로 했어.</ns0:t>
        </ns0:is>
      </ns0:c>
    </ns0:row>
    <ns0:row r="13" ht="95" customHeight="1">
      <ns0:c r="A13" s="2" t="inlineStr">
        <ns0:is>
          <ns0:t>E10</ns0:t>
        </ns0:is>
      </ns0:c>
      <ns0:c r="B13" s="2" t="inlineStr">
        <ns0:is>
          <ns0:t>배차 관리</ns0:t>
        </ns0:is>
      </ns0:c>
      <ns0:c r="C13" s="3" t="n">
        <ns0:v>16</ns0:v>
      </ns0:c>
      <ns0:c r="D13" s="2" t="inlineStr"/>
      <ns0:c r="E13" s="2" t="inlineStr"/>
      <ns0:c r="F13" s="2" t="inlineStr">
        <ns0:is>
          <ns0:t>질문하면 공개적으로 질책받는 느낌이 들어 말을 못 했어. 소통 방식이 가장 큰 이유야. 업무 몰림도 힘들었어.</ns0:t>
        </ns0:is>
      </ns0:c>
    </ns0:row>
    <ns0:row r="14" ht="95" customHeight="1">
      <ns0:c r="A14" s="2" t="inlineStr">
        <ns0:is>
          <ns0:t>E11</ns0:t>
        </ns0:is>
      </ns0:c>
      <ns0:c r="B14" s="2" t="inlineStr">
        <ns0:is>
          <ns0:t>입출고 관리</ns0:t>
        </ns0:is>
      </ns0:c>
      <ns0:c r="C14" s="3" t="n">
        <ns0:v>22</ns0:v>
      </ns0:c>
      <ns0:c r="D14" s="2" t="inlineStr"/>
      <ns0:c r="E14" s="2" t="inlineStr"/>
      <ns0:c r="F14" s="2" t="inlineStr">
        <ns0:is>
          <ns0:t>거주지를 옮겨 출퇴근을 이어가기 어려워. 회사 운영과 관련한 불만은 따로 말하지 않을게.</ns0:t>
        </ns0:is>
      </ns0:c>
    </ns0:row>
    <ns0:row r="15" ht="95" customHeight="1">
      <ns0:c r="A15" s="2" t="inlineStr">
        <ns0:is>
          <ns0:t>E12</ns0:t>
        </ns0:is>
      </ns0:c>
      <ns0:c r="B15" s="2" t="inlineStr">
        <ns0:is>
          <ns0:t>배차 관리</ns0:t>
        </ns0:is>
      </ns0:c>
      <ns0:c r="C15" s="3" t="n">
        <ns0:v>7</ns0:v>
      </ns0:c>
      <ns0:c r="D15" s="2" t="inlineStr"/>
      <ns0:c r="E15" s="2" t="inlineStr"/>
      <ns0:c r="F15" s="2" t="inlineStr">
        <ns0:is>
          <ns0:t>그냥 개인 사정이라고 적어줘. 여기서 더 말하고 싶지는 않아. 다른 곳 급여가 좋다던 얘기는 들었지만 내 이유라고 말한 건 아니야.</ns0:t>
        </ns0:is>
      </ns0:c>
    </ns0:row>
  </ns0:sheetData>
  <ns0:autoFilter ref="A3:F15"/>
  <ns0:mergeCells count="2">
    <ns0:mergeCell ref="A2:F2"/>
    <ns0:mergeCell ref="A1:F1"/>
  </ns0:mergeCells>
  <ns0:dataValidations count="1">
    <ns0:dataValidation sqref="D4:D15" showDropDown="0" showInputMessage="0" showErrorMessage="0" allowBlank="1" type="list">
      <ns0:formula1>"근무 부담,보상,성장,소통,개인 사정,확인 필요"</ns0:formula1>
    </ns0:dataValidation>
  </ns0:dataValidation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0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  <ns0:col width="23" customWidth="1" min="4" max="4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주요 이유</ns0:t>
        </ns0:is>
      </ns0:c>
      <ns0:c r="B3" s="1" t="inlineStr">
        <ns0:is>
          <ns0:t>인원(명)</ns0:t>
        </ns0:is>
      </ns0:c>
      <ns0:c r="C3" s="1" t="inlineStr">
        <ns0:is>
          <ns0:t>면담 12건 중 비율(%)</ns0:t>
        </ns0:is>
      </ns0:c>
      <ns0:c r="D3" s="1" t="inlineStr">
        <ns0:is>
          <ns0:t>복수 언급 건수</ns0:t>
        </ns0:is>
      </ns0:c>
    </ns0:row>
    <ns0:row r="4" ht="52" customHeight="1">
      <ns0:c r="A4" s="2" t="inlineStr">
        <ns0:is>
          <ns0:t>근무 부담</ns0:t>
        </ns0:is>
      </ns0:c>
      <ns0:c r="B4" s="4">
        <ns0:f>COUNTIF(분류입력!D4:D15,A4)</ns0:f>
        <ns0:v>0</ns0:v>
      </ns0:c>
      <ns0:c r="C4" s="4">
        <ns0:f>B4/12*100</ns0:f>
        <ns0:v>0.0</ns0:v>
      </ns0:c>
      <ns0:c r="D4" s="4">
        <ns0:f>COUNTIF(분류입력!D4:D15,A4)+COUNTIF(분류입력!E4:E15,A4)</ns0:f>
        <ns0:v>0</ns0:v>
      </ns0:c>
    </ns0:row>
    <ns0:row r="5" ht="52" customHeight="1">
      <ns0:c r="A5" s="2" t="inlineStr">
        <ns0:is>
          <ns0:t>보상</ns0:t>
        </ns0:is>
      </ns0:c>
      <ns0:c r="B5" s="4">
        <ns0:f>COUNTIF(분류입력!D4:D15,A5)</ns0:f>
        <ns0:v>0</ns0:v>
      </ns0:c>
      <ns0:c r="C5" s="4">
        <ns0:f>B5/12*100</ns0:f>
        <ns0:v>0.0</ns0:v>
      </ns0:c>
      <ns0:c r="D5" s="4">
        <ns0:f>COUNTIF(분류입력!D4:D15,A5)+COUNTIF(분류입력!E4:E15,A5)</ns0:f>
        <ns0:v>0</ns0:v>
      </ns0:c>
    </ns0:row>
    <ns0:row r="6" ht="52" customHeight="1">
      <ns0:c r="A6" s="2" t="inlineStr">
        <ns0:is>
          <ns0:t>성장</ns0:t>
        </ns0:is>
      </ns0:c>
      <ns0:c r="B6" s="4">
        <ns0:f>COUNTIF(분류입력!D4:D15,A6)</ns0:f>
        <ns0:v>0</ns0:v>
      </ns0:c>
      <ns0:c r="C6" s="4">
        <ns0:f>B6/12*100</ns0:f>
        <ns0:v>0.0</ns0:v>
      </ns0:c>
      <ns0:c r="D6" s="4">
        <ns0:f>COUNTIF(분류입력!D4:D15,A6)+COUNTIF(분류입력!E4:E15,A6)</ns0:f>
        <ns0:v>0</ns0:v>
      </ns0:c>
    </ns0:row>
    <ns0:row r="7" ht="52" customHeight="1">
      <ns0:c r="A7" s="2" t="inlineStr">
        <ns0:is>
          <ns0:t>소통</ns0:t>
        </ns0:is>
      </ns0:c>
      <ns0:c r="B7" s="4">
        <ns0:f>COUNTIF(분류입력!D4:D15,A7)</ns0:f>
        <ns0:v>0</ns0:v>
      </ns0:c>
      <ns0:c r="C7" s="4">
        <ns0:f>B7/12*100</ns0:f>
        <ns0:v>0.0</ns0:v>
      </ns0:c>
      <ns0:c r="D7" s="4">
        <ns0:f>COUNTIF(분류입력!D4:D15,A7)+COUNTIF(분류입력!E4:E15,A7)</ns0:f>
        <ns0:v>0</ns0:v>
      </ns0:c>
    </ns0:row>
    <ns0:row r="8" ht="52" customHeight="1">
      <ns0:c r="A8" s="2" t="inlineStr">
        <ns0:is>
          <ns0:t>개인 사정</ns0:t>
        </ns0:is>
      </ns0:c>
      <ns0:c r="B8" s="4">
        <ns0:f>COUNTIF(분류입력!D4:D15,A8)</ns0:f>
        <ns0:v>0</ns0:v>
      </ns0:c>
      <ns0:c r="C8" s="4">
        <ns0:f>B8/12*100</ns0:f>
        <ns0:v>0.0</ns0:v>
      </ns0:c>
      <ns0:c r="D8" s="4">
        <ns0:f>COUNTIF(분류입력!D4:D15,A8)+COUNTIF(분류입력!E4:E15,A8)</ns0:f>
        <ns0:v>0</ns0:v>
      </ns0:c>
    </ns0:row>
    <ns0:row r="9" ht="52" customHeight="1">
      <ns0:c r="A9" s="2" t="inlineStr">
        <ns0:is>
          <ns0:t>확인 필요</ns0:t>
        </ns0:is>
      </ns0:c>
      <ns0:c r="B9" s="4">
        <ns0:f>COUNTIF(분류입력!D4:D15,A9)</ns0:f>
        <ns0:v>0</ns0:v>
      </ns0:c>
      <ns0:c r="C9" s="4">
        <ns0:f>B9/12*100</ns0:f>
        <ns0:v>0.0</ns0:v>
      </ns0:c>
      <ns0:c r="D9" s="4">
        <ns0:f>COUNTIF(분류입력!D4:D15,A9)+COUNTIF(분류입력!E4:E15,A9)</ns0:f>
        <ns0:v>0</ns0:v>
      </ns0:c>
    </ns0:row>
    <ns0:row r="10" ht="52" customHeight="1">
      <ns0:c r="A10" s="2" t="inlineStr">
        <ns0:is>
          <ns0:t>합계</ns0:t>
        </ns0:is>
      </ns0:c>
      <ns0:c r="B10" s="4">
        <ns0:f>SUM(B4:B9)</ns0:f>
        <ns0:v>0</ns0:v>
      </ns0:c>
      <ns0:c r="C10" s="4">
        <ns0:f>SUM(C4:C9)</ns0:f>
        <ns0:v>0.0</ns0:v>
      </ns0:c>
      <ns0:c r="D10" s="4">
        <ns0:f>SUM(D4:D9)</ns0:f>
        <ns0:v>0</ns0:v>
      </ns0:c>
    </ns0:row>
  </ns0:sheetData>
  <ns0:autoFilter ref="A3:D10"/>
  <ns0:mergeCells count="2">
    <ns0:mergeCell ref="A1:D1"/>
    <ns0:mergeCell ref="A2:D2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항목</ns0:t>
        </ns0:is>
      </ns0:c>
      <ns0:c r="B3" s="1" t="inlineStr">
        <ns0:is>
          <ns0:t>금액(원)</ns0:t>
        </ns0:is>
      </ns0:c>
      <ns0:c r="C3" s="1" t="inlineStr">
        <ns0:is>
          <ns0:t>설명</ns0:t>
        </ns0:is>
      </ns0:c>
    </ns0:row>
    <ns0:row r="4" ht="52" customHeight="1">
      <ns0:c r="A4" s="2" t="inlineStr">
        <ns0:is>
          <ns0:t>채용 공고비</ns0:t>
        </ns0:is>
      </ns0:c>
      <ns0:c r="B4" s="3" t="n">
        <ns0:v>800000</ns0:v>
      </ns0:c>
      <ns0:c r="C4" s="2" t="inlineStr">
        <ns0:is>
          <ns0:t>1건 기준 예시</ns0:t>
        </ns0:is>
      </ns0:c>
    </ns0:row>
    <ns0:row r="5" ht="52" customHeight="1">
      <ns0:c r="A5" s="2" t="inlineStr">
        <ns0:is>
          <ns0:t>면접·채용 진행비</ns0:t>
        </ns0:is>
      </ns0:c>
      <ns0:c r="B5" s="3" t="n">
        <ns0:v>700000</ns0:v>
      </ns0:c>
      <ns0:c r="C5" s="2" t="inlineStr">
        <ns0:is>
          <ns0:t>1건 기준 예시</ns0:t>
        </ns0:is>
      </ns0:c>
    </ns0:row>
    <ns0:row r="6" ht="52" customHeight="1">
      <ns0:c r="A6" s="2" t="inlineStr">
        <ns0:is>
          <ns0:t>입문 교육비</ns0:t>
        </ns0:is>
      </ns0:c>
      <ns0:c r="B6" s="3" t="n">
        <ns0:v>1000000</ns0:v>
      </ns0:c>
      <ns0:c r="C6" s="2" t="inlineStr">
        <ns0:is>
          <ns0:t>1건 기준 예시</ns0:t>
        </ns0:is>
      </ns0:c>
    </ns0:row>
    <ns0:row r="7" ht="52" customHeight="1">
      <ns0:c r="A7" s="2" t="inlineStr">
        <ns0:is>
          <ns0:t>현장 교육비</ns0:t>
        </ns0:is>
      </ns0:c>
      <ns0:c r="B7" s="3" t="n">
        <ns0:v>500000</ns0:v>
      </ns0:c>
      <ns0:c r="C7" s="2" t="inlineStr">
        <ns0:is>
          <ns0:t>1건 기준 예시</ns0:t>
        </ns0:is>
      </ns0:c>
    </ns0:row>
    <ns0:row r="8" ht="52" customHeight="1">
      <ns0:c r="A8" s="2" t="inlineStr">
        <ns0:is>
          <ns0:t>1건 직접비</ns0:t>
        </ns0:is>
      </ns0:c>
      <ns0:c r="B8" s="4">
        <ns0:f>SUM(B4:B7)</ns0:f>
        <ns0:v>3000000</ns0:v>
      </ns0:c>
      <ns0:c r="C8" s="2" t="inlineStr">
        <ns0:is>
          <ns0:t>채용·교육 직접비 합계</ns0:t>
        </ns0:is>
      </ns0:c>
    </ns0:row>
    <ns0:row r="9" ht="52" customHeight="1">
      <ns0:c r="A9" s="2" t="inlineStr">
        <ns0:is>
          <ns0:t>면담 범위 총 직접비</ns0:t>
        </ns0:is>
      </ns0:c>
      <ns0:c r="B9" s="4">
        <ns0:f>B8*12</ns0:f>
        <ns0:v>36000000</ns0:v>
      </ns0:c>
      <ns0:c r="C9" s="2" t="inlineStr">
        <ns0:is>
          <ns0:t>같은 수준 자리를 모두 다시 채운다는 가정</ns0:t>
        </ns0:is>
      </ns0:c>
    </ns0:row>
    <ns0:row r="10" ht="52" customHeight="1">
      <ns0:c r="A10" s="2" t="inlineStr">
        <ns0:is>
          <ns0:t>근무 대책</ns0:t>
        </ns0:is>
      </ns0:c>
      <ns0:c r="B10" s="3" t="n">
        <ns0:v>1200000</ns0:v>
      </ns0:c>
      <ns0:c r="C10" s="2" t="inlineStr">
        <ns0:is>
          <ns0:t>6개월 평가기간 총비용 예시</ns0:t>
        </ns0:is>
      </ns0:c>
    </ns0:row>
    <ns0:row r="11" ht="52" customHeight="1">
      <ns0:c r="A11" s="2" t="inlineStr">
        <ns0:is>
          <ns0:t>학습 대책</ns0:t>
        </ns0:is>
      </ns0:c>
      <ns0:c r="B11" s="3" t="n">
        <ns0:v>600000</ns0:v>
      </ns0:c>
      <ns0:c r="C11" s="2" t="inlineStr">
        <ns0:is>
          <ns0:t>6개월 평가기간 총비용 예시</ns0:t>
        </ns0:is>
      </ns0:c>
    </ns0:row>
    <ns0:row r="12" ht="52" customHeight="1">
      <ns0:c r="A12" s="2" t="inlineStr">
        <ns0:is>
          <ns0:t>소통 대책</ns0:t>
        </ns0:is>
      </ns0:c>
      <ns0:c r="B12" s="3" t="n">
        <ns0:v>600000</ns0:v>
      </ns0:c>
      <ns0:c r="C12" s="2" t="inlineStr">
        <ns0:is>
          <ns0:t>6개월 평가기간 총비용 예시</ns0:t>
        </ns0:is>
      </ns0:c>
    </ns0:row>
    <ns0:row r="13" ht="52" customHeight="1">
      <ns0:c r="A13" s="2" t="inlineStr">
        <ns0:is>
          <ns0:t>대책비 합계</ns0:t>
        </ns0:is>
      </ns0:c>
      <ns0:c r="B13" s="4">
        <ns0:f>SUM(B10:B12)</ns0:f>
        <ns0:v>2400000</ns0:v>
      </ns0:c>
      <ns0:c r="C13" s="2" t="inlineStr">
        <ns0:is>
          <ns0:t>추가 정기비용은 없다고 가정</ns0:t>
        </ns0:is>
      </ns0:c>
    </ns0:row>
    <ns0:row r="14" ht="52" customHeight="1">
      <ns0:c r="A14" s="2" t="inlineStr">
        <ns0:is>
          <ns0:t>예방 가정(건)</ns0:t>
        </ns0:is>
      </ns0:c>
      <ns0:c r="B14" s="3" t="n">
        <ns0:v>3</ns0:v>
      </ns0:c>
      <ns0:c r="C14" s="2" t="inlineStr">
        <ns0:is>
          <ns0:t>바꿔 볼 수 있는 가정. 확인된 실적 아님</ns0:t>
        </ns0:is>
      </ns0:c>
    </ns0:row>
    <ns0:row r="15" ht="52" customHeight="1">
      <ns0:c r="A15" s="2" t="inlineStr">
        <ns0:is>
          <ns0:t>회피 직접비</ns0:t>
        </ns0:is>
      </ns0:c>
      <ns0:c r="B15" s="4">
        <ns0:f>B8*B14</ns0:f>
        <ns0:v>9000000</ns0:v>
      </ns0:c>
      <ns0:c r="C15" s="2" t="inlineStr">
        <ns0:is>
          <ns0:t>건수 × 1건 직접비</ns0:t>
        </ns0:is>
      </ns0:c>
    </ns0:row>
    <ns0:row r="16" ht="52" customHeight="1">
      <ns0:c r="A16" s="2" t="inlineStr">
        <ns0:is>
          <ns0:t>예상 순효과</ns0:t>
        </ns0:is>
      </ns0:c>
      <ns0:c r="B16" s="4">
        <ns0:f>B15-B13</ns0:f>
        <ns0:v>6600000</ns0:v>
      </ns0:c>
      <ns0:c r="C16" s="2" t="inlineStr">
        <ns0:is>
          <ns0:t>회피 직접비 - 대책비</ns0:t>
        </ns0:is>
      </ns0:c>
    </ns0:row>
    <ns0:row r="17" ht="52" customHeight="1">
      <ns0:c r="A17" s="2" t="inlineStr">
        <ns0:is>
          <ns0:t>0건 예방</ns0:t>
        </ns0:is>
      </ns0:c>
      <ns0:c r="B17" s="4">
        <ns0:f>0*B8-B13</ns0:f>
        <ns0:v>-2400000</ns0:v>
      </ns0:c>
      <ns0:c r="C17" s="2" t="inlineStr">
        <ns0:is>
          <ns0:t>순효과 예시</ns0:t>
        </ns0:is>
      </ns0:c>
    </ns0:row>
    <ns0:row r="18" ht="52" customHeight="1">
      <ns0:c r="A18" s="2" t="inlineStr">
        <ns0:is>
          <ns0:t>1건 예방</ns0:t>
        </ns0:is>
      </ns0:c>
      <ns0:c r="B18" s="4">
        <ns0:f>1*B8-B13</ns0:f>
        <ns0:v>600000</ns0:v>
      </ns0:c>
      <ns0:c r="C18" s="2" t="inlineStr">
        <ns0:is>
          <ns0:t>순효과 예시</ns0:t>
        </ns0:is>
      </ns0:c>
    </ns0:row>
    <ns0:row r="19" ht="52" customHeight="1">
      <ns0:c r="A19" s="2" t="inlineStr">
        <ns0:is>
          <ns0:t>3건 예방</ns0:t>
        </ns0:is>
      </ns0:c>
      <ns0:c r="B19" s="4">
        <ns0:f>3*B8-B13</ns0:f>
        <ns0:v>6600000</ns0:v>
      </ns0:c>
      <ns0:c r="C19" s="2" t="inlineStr">
        <ns0:is>
          <ns0:t>순효과 예시</ns0:t>
        </ns0:is>
      </ns0:c>
    </ns0:row>
  </ns0:sheetData>
  <ns0:autoFilter ref="A3:C19"/>
  <ns0:mergeCells count="2">
    <ns0:mergeCell ref="A1:C1"/>
    <ns0:mergeCell ref="A2:C2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6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23" customWidth="1" min="6" max="6"/>
    <ns0:col width="23" customWidth="1" min="7" max="7"/>
    <ns0:col width="23" customWidth="1" min="8" max="8"/>
    <ns0:col width="23" customWidth="1" min="9" max="9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이유</ns0:t>
        </ns0:is>
      </ns0:c>
      <ns0:c r="B3" s="1" t="inlineStr">
        <ns0:is>
          <ns0:t>근거번호</ns0:t>
        </ns0:is>
      </ns0:c>
      <ns0:c r="C3" s="1" t="inlineStr">
        <ns0:is>
          <ns0:t>대책</ns0:t>
        </ns0:is>
      </ns0:c>
      <ns0:c r="D3" s="1" t="inlineStr">
        <ns0:is>
          <ns0:t>담당(가명)</ns0:t>
        </ns0:is>
      </ns0:c>
      <ns0:c r="E3" s="1" t="inlineStr">
        <ns0:is>
          <ns0:t>착수 후</ns0:t>
        </ns0:is>
      </ns0:c>
      <ns0:c r="F3" s="1" t="inlineStr">
        <ns0:is>
          <ns0:t>총비용(원)</ns0:t>
        </ns0:is>
      </ns0:c>
      <ns0:c r="G3" s="1" t="inlineStr">
        <ns0:is>
          <ns0:t>지표</ns0:t>
        </ns0:is>
      </ns0:c>
      <ns0:c r="H3" s="1" t="inlineStr">
        <ns0:is>
          <ns0:t>기준선</ns0:t>
        </ns0:is>
      </ns0:c>
      <ns0:c r="I3" s="1" t="inlineStr">
        <ns0:is>
          <ns0:t>목표</ns0:t>
        </ns0:is>
      </ns0:c>
    </ns0:row>
    <ns0:row r="4" ht="52" customHeight="1">
      <ns0:c r="A4" s="2" t="inlineStr">
        <ns0:is>
          <ns0:t>근무 부담</ns0:t>
        </ns0:is>
      </ns0:c>
      <ns0:c r="B4" s="2" t="inlineStr">
        <ns0:is>
          <ns0:t>E01~E04</ns0:t>
        </ns0:is>
      </ns0:c>
      <ns0:c r="C4" s="2" t="inlineStr">
        <ns0:is>
          <ns0:t>교대표 사전 공유·변경 사유 기록</ns0:t>
        </ns0:is>
      </ns0:c>
      <ns0:c r="D4" s="2" t="inlineStr">
        <ns0:is>
          <ns0:t>O팀장</ns0:t>
        </ns0:is>
      </ns0:c>
      <ns0:c r="E4" s="2" t="inlineStr">
        <ns0:is>
          <ns0:t>4주</ns0:t>
        </ns0:is>
      </ns0:c>
      <ns0:c r="F4" s="3" t="n">
        <ns0:v>1200000</ns0:v>
      </ns0:c>
      <ns0:c r="G4" s="2" t="inlineStr">
        <ns0:is>
          <ns0:t>사전 공유율</ns0:t>
        </ns0:is>
      </ns0:c>
      <ns0:c r="H4" s="2" t="inlineStr">
        <ns0:is>
          <ns0:t>70%</ns0:t>
        </ns0:is>
      </ns0:c>
      <ns0:c r="I4" s="2" t="inlineStr">
        <ns0:is>
          <ns0:t>90% 이상</ns0:t>
        </ns0:is>
      </ns0:c>
    </ns0:row>
    <ns0:row r="5" ht="52" customHeight="1">
      <ns0:c r="A5" s="2" t="inlineStr">
        <ns0:is>
          <ns0:t>성장</ns0:t>
        </ns0:is>
      </ns0:c>
      <ns0:c r="B5" s="2" t="inlineStr">
        <ns0:is>
          <ns0:t>E08·E09</ns0:t>
        </ns0:is>
      </ns0:c>
      <ns0:c r="C5" s="2" t="inlineStr">
        <ns0:is>
          <ns0:t>희망 업무 확인·작은 학습 계획</ns0:t>
        </ns0:is>
      </ns0:c>
      <ns0:c r="D5" s="2" t="inlineStr">
        <ns0:is>
          <ns0:t>김OO 대리</ns0:t>
        </ns0:is>
      </ns0:c>
      <ns0:c r="E5" s="2" t="inlineStr">
        <ns0:is>
          <ns0:t>6주</ns0:t>
        </ns0:is>
      </ns0:c>
      <ns0:c r="F5" s="3" t="n">
        <ns0:v>600000</ns0:v>
      </ns0:c>
      <ns0:c r="G5" s="2" t="inlineStr">
        <ns0:is>
          <ns0:t>계획 수립률</ns0:t>
        </ns0:is>
      </ns0:c>
      <ns0:c r="H5" s="2" t="inlineStr">
        <ns0:is>
          <ns0:t>0%</ns0:t>
        </ns0:is>
      </ns0:c>
      <ns0:c r="I5" s="2" t="inlineStr">
        <ns0:is>
          <ns0:t>80% 이상</ns0:t>
        </ns0:is>
      </ns0:c>
    </ns0:row>
    <ns0:row r="6" ht="52" customHeight="1">
      <ns0:c r="A6" s="2" t="inlineStr">
        <ns0:is>
          <ns0:t>소통</ns0:t>
        </ns0:is>
      </ns0:c>
      <ns0:c r="B6" s="2" t="inlineStr">
        <ns0:is>
          <ns0:t>E10</ns0:t>
        </ns0:is>
      </ns0:c>
      <ns0:c r="C6" s="2" t="inlineStr">
        <ns0:is>
          <ns0:t>비공개 의견 통로·응답 약속</ns0:t>
        </ns0:is>
      </ns0:c>
      <ns0:c r="D6" s="2" t="inlineStr">
        <ns0:is>
          <ns0:t>O팀장</ns0:t>
        </ns0:is>
      </ns0:c>
      <ns0:c r="E6" s="2" t="inlineStr">
        <ns0:is>
          <ns0:t>4주</ns0:t>
        </ns0:is>
      </ns0:c>
      <ns0:c r="F6" s="3" t="n">
        <ns0:v>600000</ns0:v>
      </ns0:c>
      <ns0:c r="G6" s="2" t="inlineStr">
        <ns0:is>
          <ns0:t>의견 회신율</ns0:t>
        </ns0:is>
      </ns0:c>
      <ns0:c r="H6" s="2" t="inlineStr">
        <ns0:is>
          <ns0:t>50%</ns0:t>
        </ns0:is>
      </ns0:c>
      <ns0:c r="I6" s="2" t="inlineStr">
        <ns0:is>
          <ns0:t>90% 이상</ns0:t>
        </ns0:is>
      </ns0:c>
    </ns0:row>
  </ns0:sheetData>
  <ns0:autoFilter ref="A3:I6"/>
  <ns0:mergeCells count="2">
    <ns0:mergeCell ref="A1:I1"/>
    <ns0:mergeCell ref="A2:I2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3" customWidth="1" min="1" max="1"/>
    <ns0:col width="100" customWidth="1" min="2" max="2"/>
  </ns0:cols>
  <ns0:sheetData>
    <ns0:row r="1" ht="52" customHeight="1">
      <ns0:c r="A1" s="1" t="inlineStr">
        <ns0:is>
          <ns0:t>교육 영상 시연용 가상 자료</ns0:t>
        </ns0:is>
      </ns0:c>
    </ns0:row>
    <ns0:row r="2" ht="52" customHeight="1">
      <ns0:c r="A2" s="2" t="inlineStr">
        <ns0:is>
          <ns0:t>한결물류(가명) · 2026년 1~6월 면담 12건 / 금액은 교육용 예시</ns0:t>
        </ns0:is>
      </ns0:c>
    </ns0:row>
    <ns0:row r="3" ht="52" customHeight="1">
      <ns0:c r="A3" s="1" t="inlineStr">
        <ns0:is>
          <ns0:t>틀린 내용</ns0:t>
        </ns0:is>
      </ns0:c>
      <ns0:c r="B3" s="1" t="inlineStr">
        <ns0:is>
          <ns0:t>고친 기준</ns0:t>
        </ns0:is>
      </ns0:c>
    </ns0:row>
    <ns0:row r="4" ht="52" customHeight="1">
      <ns0:c r="A4" s="2" t="inlineStr">
        <ns0:is>
          <ns0:t>주요 이유가 18건</ns0:t>
        </ns0:is>
      </ns0:c>
      <ns0:c r="B4" s="2" t="inlineStr">
        <ns0:is>
          <ns0:t>주요 이유는 12건, 복수 언급은 18건</ns0:t>
        </ns0:is>
      </ns0:c>
    </ns0:row>
    <ns0:row r="5" ht="52" customHeight="1">
      <ns0:c r="A5" s="2" t="inlineStr">
        <ns0:is>
          <ns0:t>E12를 보상에 포함</ns0:t>
        </ns0:is>
      </ns0:c>
      <ns0:c r="B5" s="2" t="inlineStr">
        <ns0:is>
          <ns0:t>본인 이유 확인 안 됨. 확인 필요로 둠</ns0:t>
        </ns0:is>
      </ns0:c>
    </ns0:row>
    <ns0:row r="6" ht="52" customHeight="1">
      <ns0:c r="A6" s="2" t="inlineStr">
        <ns0:is>
          <ns0:t>전 직원 절반이 퇴사</ns0:t>
        </ns0:is>
      </ns0:c>
      <ns0:c r="B6" s="2" t="inlineStr">
        <ns0:is>
          <ns0:t>면담 자료만으로 전사 퇴사율 계산 불가</ns0:t>
        </ns0:is>
      </ns0:c>
    </ns0:row>
    <ns0:row r="7" ht="52" customHeight="1">
      <ns0:c r="A7" s="2" t="inlineStr">
        <ns0:is>
          <ns0:t>900만 원 확정 절감</ns0:t>
        </ns0:is>
      </ns0:c>
      <ns0:c r="B7" s="2" t="inlineStr">
        <ns0:is>
          <ns0:t>3건 예방 가정의 회피비 900만 원. 순효과 660만 원 예시</ns0:t>
        </ns0:is>
      </ns0:c>
    </ns0:row>
  </ns0:sheetData>
  <ns0:autoFilter ref="A3:B7"/>
  <ns0:mergeCells count="2">
    <ns0:mergeCell ref="A2:B2"/>
    <ns0:mergeCell ref="A1:B1"/>
  </ns0:mergeCells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2026-11-02T16:19:06Z</dcterms:created>
  <dcterms:modified xmlns:dcterms="http://purl.org/dc/terms/" xmlns:xsi="http://www.w3.org/2001/XMLSchema-instance" xsi:type="dcterms:W3CDTF">2026-11-02T16:19:06Z</dcterms:modified>
</cp:coreProperties>
</file>