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기준" sheetId="2" state="visible" r:id="rId4"/>
    <sheet name="현금일정" sheetId="3" state="visible" r:id="rId5"/>
    <sheet name="받을돈_정리" sheetId="4" state="visible" r:id="rId6"/>
    <sheet name="줄돈_정리" sheetId="5" state="visible" r:id="rId7"/>
    <sheet name="제외기록" sheetId="6" state="visible" r:id="rId8"/>
    <sheet name="기본" sheetId="7" state="visible" r:id="rId9"/>
    <sheet name="기본_일별" sheetId="8" state="visible" r:id="rId10"/>
    <sheet name="지연" sheetId="9" state="visible" r:id="rId11"/>
    <sheet name="지연_일별" sheetId="10" state="visible" r:id="rId12"/>
    <sheet name="대응안 A" sheetId="11" state="visible" r:id="rId13"/>
    <sheet name="대응안 A_일별" sheetId="12" state="visible" r:id="rId14"/>
  </sheets>
  <definedNames>
    <definedName function="false" hidden="false" localSheetId="6" name="_xlnm.Print_Titles" vbProcedure="false">기본!$1:$1</definedName>
    <definedName function="false" hidden="true" localSheetId="6" name="_xlnm._FilterDatabase" vbProcedure="false">기본!$A$1:$J$15</definedName>
    <definedName function="false" hidden="false" localSheetId="7" name="_xlnm.Print_Titles" vbProcedure="false">기본_일별!$1:$1</definedName>
    <definedName function="false" hidden="true" localSheetId="7" name="_xlnm._FilterDatabase" vbProcedure="false">기본_일별!$A$1:$G$92</definedName>
    <definedName function="false" hidden="false" localSheetId="1" name="_xlnm.Print_Titles" vbProcedure="false">기준!$1:$1</definedName>
    <definedName function="false" hidden="true" localSheetId="1" name="_xlnm._FilterDatabase" vbProcedure="false">기준!$A$1:$B$5</definedName>
    <definedName function="false" hidden="false" localSheetId="10" name="_xlnm.Print_Titles" vbProcedure="false">'대응안 A'!$1:$1</definedName>
    <definedName function="false" hidden="true" localSheetId="10" name="_xlnm._FilterDatabase" vbProcedure="false">'대응안 A'!$A$1:$J$15</definedName>
    <definedName function="false" hidden="false" localSheetId="11" name="_xlnm.Print_Titles" vbProcedure="false">'대응안 A_일별'!$1:$1</definedName>
    <definedName function="false" hidden="true" localSheetId="11" name="_xlnm._FilterDatabase" vbProcedure="false">'대응안 A_일별'!$A$1:$G$92</definedName>
    <definedName function="false" hidden="false" localSheetId="3" name="_xlnm.Print_Titles" vbProcedure="false">받을돈_정리!$1:$1</definedName>
    <definedName function="false" hidden="true" localSheetId="3" name="_xlnm._FilterDatabase" vbProcedure="false">받을돈_정리!$A$1:$G$105</definedName>
    <definedName function="false" hidden="false" localSheetId="0" name="_xlnm.Print_Titles" vbProcedure="false">안내!$1:$1</definedName>
    <definedName function="false" hidden="false" localSheetId="5" name="_xlnm.Print_Titles" vbProcedure="false">제외기록!$1:$1</definedName>
    <definedName function="false" hidden="true" localSheetId="5" name="_xlnm._FilterDatabase" vbProcedure="false">제외기록!$A$1:$H$9</definedName>
    <definedName function="false" hidden="false" localSheetId="4" name="_xlnm.Print_Titles" vbProcedure="false">줄돈_정리!$1:$1</definedName>
    <definedName function="false" hidden="true" localSheetId="4" name="_xlnm._FilterDatabase" vbProcedure="false">줄돈_정리!$A$1:$G$105</definedName>
    <definedName function="false" hidden="false" localSheetId="8" name="_xlnm.Print_Titles" vbProcedure="false">지연!$1:$1</definedName>
    <definedName function="false" hidden="true" localSheetId="8" name="_xlnm._FilterDatabase" vbProcedure="false">지연!$A$1:$J$15</definedName>
    <definedName function="false" hidden="false" localSheetId="9" name="_xlnm.Print_Titles" vbProcedure="false">지연_일별!$1:$1</definedName>
    <definedName function="false" hidden="true" localSheetId="9" name="_xlnm._FilterDatabase" vbProcedure="false">지연_일별!$A$1:$G$92</definedName>
    <definedName function="false" hidden="false" localSheetId="2" name="_xlnm.Print_Titles" vbProcedure="false">현금일정!$1:$1</definedName>
    <definedName function="false" hidden="true" localSheetId="2" name="_xlnm._FilterDatabase" vbProcedure="false">현금일정!$A$1:$F$626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<sst xmlns="http://schemas.openxmlformats.org/spreadsheetml/2006/main" count="3689" uniqueCount="306">
  <si>
    <t xml:space="preserve">교육 영상 시연용 가상 자료</t>
  </si>
  <si>
    <t xml:space="preserve">13주 현금 흐름표 · 결과 예시</t>
  </si>
  <si>
    <t xml:space="preserve">우리 회사: 한결물류(가명), 평택 물류 운영</t>
  </si>
  <si>
    <t xml:space="preserve">단위 원, 부가세 포함 실제 입출금액. 모든 수치는 예시</t>
  </si>
  <si>
    <t xml:space="preserve">2026-11-02~2027-01-31 / 개시 현금 240,000,000원 / 최소 보유 100,000,000원</t>
  </si>
  <si>
    <t xml:space="preserve">빈 날짜는 추정하지 않음. 중복·완료·기간 밖 거래 별도 기록</t>
  </si>
  <si>
    <t xml:space="preserve">실명·계좌번호·개인별 급여 없음</t>
  </si>
  <si>
    <t xml:space="preserve">항목</t>
  </si>
  <si>
    <t xml:space="preserve">값</t>
  </si>
  <si>
    <t xml:space="preserve">개시 현금</t>
  </si>
  <si>
    <t xml:space="preserve">최소 보유 현금</t>
  </si>
  <si>
    <t xml:space="preserve">시작일</t>
  </si>
  <si>
    <t xml:space="preserve">종료일</t>
  </si>
  <si>
    <t xml:space="preserve">구분</t>
  </si>
  <si>
    <t xml:space="preserve">원본 거래번호</t>
  </si>
  <si>
    <t xml:space="preserve">방향</t>
  </si>
  <si>
    <t xml:space="preserve">현금 예정일</t>
  </si>
  <si>
    <t xml:space="preserve">금액(원)</t>
  </si>
  <si>
    <t xml:space="preserve">거래처(가명)</t>
  </si>
  <si>
    <t xml:space="preserve">기본</t>
  </si>
  <si>
    <t xml:space="preserve">R01-01</t>
  </si>
  <si>
    <t xml:space="preserve">받을 돈</t>
  </si>
  <si>
    <t xml:space="preserve">다온유통</t>
  </si>
  <si>
    <t xml:space="preserve">R01-02</t>
  </si>
  <si>
    <t xml:space="preserve">해솔식품</t>
  </si>
  <si>
    <t xml:space="preserve">R01-03</t>
  </si>
  <si>
    <t xml:space="preserve">푸른상사</t>
  </si>
  <si>
    <t xml:space="preserve">R01-04</t>
  </si>
  <si>
    <t xml:space="preserve">온유리테일</t>
  </si>
  <si>
    <t xml:space="preserve">R01-05</t>
  </si>
  <si>
    <t xml:space="preserve">나래부품</t>
  </si>
  <si>
    <t xml:space="preserve">R01-06</t>
  </si>
  <si>
    <t xml:space="preserve">새봄생활</t>
  </si>
  <si>
    <t xml:space="preserve">R01-07</t>
  </si>
  <si>
    <t xml:space="preserve">마루상점</t>
  </si>
  <si>
    <t xml:space="preserve">R01-08</t>
  </si>
  <si>
    <t xml:space="preserve">두루유통</t>
  </si>
  <si>
    <t xml:space="preserve">R02-01</t>
  </si>
  <si>
    <t xml:space="preserve">R02-02</t>
  </si>
  <si>
    <t xml:space="preserve">R02-03</t>
  </si>
  <si>
    <t xml:space="preserve">R02-04</t>
  </si>
  <si>
    <t xml:space="preserve">R02-05</t>
  </si>
  <si>
    <t xml:space="preserve">R02-06</t>
  </si>
  <si>
    <t xml:space="preserve">R02-07</t>
  </si>
  <si>
    <t xml:space="preserve">R02-08</t>
  </si>
  <si>
    <t xml:space="preserve">R03-01</t>
  </si>
  <si>
    <t xml:space="preserve">R03-02</t>
  </si>
  <si>
    <t xml:space="preserve">R03-03</t>
  </si>
  <si>
    <t xml:space="preserve">R03-04</t>
  </si>
  <si>
    <t xml:space="preserve">R03-05</t>
  </si>
  <si>
    <t xml:space="preserve">R03-06</t>
  </si>
  <si>
    <t xml:space="preserve">R03-07</t>
  </si>
  <si>
    <t xml:space="preserve">R03-08</t>
  </si>
  <si>
    <t xml:space="preserve">R04-01</t>
  </si>
  <si>
    <t xml:space="preserve">R04-02</t>
  </si>
  <si>
    <t xml:space="preserve">R04-03</t>
  </si>
  <si>
    <t xml:space="preserve">R04-04</t>
  </si>
  <si>
    <t xml:space="preserve">R04-05</t>
  </si>
  <si>
    <t xml:space="preserve">R04-06</t>
  </si>
  <si>
    <t xml:space="preserve">R04-07</t>
  </si>
  <si>
    <t xml:space="preserve">R04-08</t>
  </si>
  <si>
    <t xml:space="preserve">R05-01</t>
  </si>
  <si>
    <t xml:space="preserve">R05-02</t>
  </si>
  <si>
    <t xml:space="preserve">R05-03</t>
  </si>
  <si>
    <t xml:space="preserve">R05-04</t>
  </si>
  <si>
    <t xml:space="preserve">R05-05</t>
  </si>
  <si>
    <t xml:space="preserve">R05-06</t>
  </si>
  <si>
    <t xml:space="preserve">R05-07</t>
  </si>
  <si>
    <t xml:space="preserve">R05-08</t>
  </si>
  <si>
    <t xml:space="preserve">R06-01</t>
  </si>
  <si>
    <t xml:space="preserve">R06-02</t>
  </si>
  <si>
    <t xml:space="preserve">R06-03</t>
  </si>
  <si>
    <t xml:space="preserve">R06-04</t>
  </si>
  <si>
    <t xml:space="preserve">R06-05</t>
  </si>
  <si>
    <t xml:space="preserve">R06-06</t>
  </si>
  <si>
    <t xml:space="preserve">R06-07</t>
  </si>
  <si>
    <t xml:space="preserve">R06-08</t>
  </si>
  <si>
    <t xml:space="preserve">R07-01</t>
  </si>
  <si>
    <t xml:space="preserve">R07-02</t>
  </si>
  <si>
    <t xml:space="preserve">R07-03</t>
  </si>
  <si>
    <t xml:space="preserve">R07-04</t>
  </si>
  <si>
    <t xml:space="preserve">R07-05</t>
  </si>
  <si>
    <t xml:space="preserve">R07-06</t>
  </si>
  <si>
    <t xml:space="preserve">R07-07</t>
  </si>
  <si>
    <t xml:space="preserve">R07-08</t>
  </si>
  <si>
    <t xml:space="preserve">R08-01</t>
  </si>
  <si>
    <t xml:space="preserve">R08-02</t>
  </si>
  <si>
    <t xml:space="preserve">R08-03</t>
  </si>
  <si>
    <t xml:space="preserve">R08-04</t>
  </si>
  <si>
    <t xml:space="preserve">R08-05</t>
  </si>
  <si>
    <t xml:space="preserve">R08-06</t>
  </si>
  <si>
    <t xml:space="preserve">R08-07</t>
  </si>
  <si>
    <t xml:space="preserve">R08-08</t>
  </si>
  <si>
    <t xml:space="preserve">R09-01</t>
  </si>
  <si>
    <t xml:space="preserve">R09-02</t>
  </si>
  <si>
    <t xml:space="preserve">R09-03</t>
  </si>
  <si>
    <t xml:space="preserve">R09-04</t>
  </si>
  <si>
    <t xml:space="preserve">R09-05</t>
  </si>
  <si>
    <t xml:space="preserve">R09-06</t>
  </si>
  <si>
    <t xml:space="preserve">R09-07</t>
  </si>
  <si>
    <t xml:space="preserve">R09-08</t>
  </si>
  <si>
    <t xml:space="preserve">R10-01</t>
  </si>
  <si>
    <t xml:space="preserve">R10-02</t>
  </si>
  <si>
    <t xml:space="preserve">R10-03</t>
  </si>
  <si>
    <t xml:space="preserve">R10-04</t>
  </si>
  <si>
    <t xml:space="preserve">R10-05</t>
  </si>
  <si>
    <t xml:space="preserve">R10-06</t>
  </si>
  <si>
    <t xml:space="preserve">R10-07</t>
  </si>
  <si>
    <t xml:space="preserve">R10-08</t>
  </si>
  <si>
    <t xml:space="preserve">R11-01</t>
  </si>
  <si>
    <t xml:space="preserve">R11-02</t>
  </si>
  <si>
    <t xml:space="preserve">R11-03</t>
  </si>
  <si>
    <t xml:space="preserve">R11-04</t>
  </si>
  <si>
    <t xml:space="preserve">R11-05</t>
  </si>
  <si>
    <t xml:space="preserve">R11-06</t>
  </si>
  <si>
    <t xml:space="preserve">R11-07</t>
  </si>
  <si>
    <t xml:space="preserve">R11-08</t>
  </si>
  <si>
    <t xml:space="preserve">R12-01</t>
  </si>
  <si>
    <t xml:space="preserve">R12-02</t>
  </si>
  <si>
    <t xml:space="preserve">R12-03</t>
  </si>
  <si>
    <t xml:space="preserve">R12-04</t>
  </si>
  <si>
    <t xml:space="preserve">R12-05</t>
  </si>
  <si>
    <t xml:space="preserve">R12-06</t>
  </si>
  <si>
    <t xml:space="preserve">R12-07</t>
  </si>
  <si>
    <t xml:space="preserve">R12-08</t>
  </si>
  <si>
    <t xml:space="preserve">R13-01</t>
  </si>
  <si>
    <t xml:space="preserve">R13-02</t>
  </si>
  <si>
    <t xml:space="preserve">R13-03</t>
  </si>
  <si>
    <t xml:space="preserve">R13-04</t>
  </si>
  <si>
    <t xml:space="preserve">R13-05</t>
  </si>
  <si>
    <t xml:space="preserve">R13-06</t>
  </si>
  <si>
    <t xml:space="preserve">R13-07</t>
  </si>
  <si>
    <t xml:space="preserve">R13-08</t>
  </si>
  <si>
    <t xml:space="preserve">P01-01</t>
  </si>
  <si>
    <t xml:space="preserve">줄 돈</t>
  </si>
  <si>
    <t xml:space="preserve">새빛장비</t>
  </si>
  <si>
    <t xml:space="preserve">P01-02</t>
  </si>
  <si>
    <t xml:space="preserve">운송협력사 묶음</t>
  </si>
  <si>
    <t xml:space="preserve">P01-03</t>
  </si>
  <si>
    <t xml:space="preserve">유류 공급사 묶음</t>
  </si>
  <si>
    <t xml:space="preserve">P01-04</t>
  </si>
  <si>
    <t xml:space="preserve">임차료 묶음</t>
  </si>
  <si>
    <t xml:space="preserve">P01-05</t>
  </si>
  <si>
    <t xml:space="preserve">급여 합계</t>
  </si>
  <si>
    <t xml:space="preserve">P01-06</t>
  </si>
  <si>
    <t xml:space="preserve">세금 합계</t>
  </si>
  <si>
    <t xml:space="preserve">P01-07</t>
  </si>
  <si>
    <t xml:space="preserve">보험 합계</t>
  </si>
  <si>
    <t xml:space="preserve">P01-08</t>
  </si>
  <si>
    <t xml:space="preserve">포장재 묶음</t>
  </si>
  <si>
    <t xml:space="preserve">P02-01</t>
  </si>
  <si>
    <t xml:space="preserve">P02-02</t>
  </si>
  <si>
    <t xml:space="preserve">P02-03</t>
  </si>
  <si>
    <t xml:space="preserve">P02-04</t>
  </si>
  <si>
    <t xml:space="preserve">P02-05</t>
  </si>
  <si>
    <t xml:space="preserve">P02-06</t>
  </si>
  <si>
    <t xml:space="preserve">P02-07</t>
  </si>
  <si>
    <t xml:space="preserve">P02-08</t>
  </si>
  <si>
    <t xml:space="preserve">P03-01</t>
  </si>
  <si>
    <t xml:space="preserve">P03-02</t>
  </si>
  <si>
    <t xml:space="preserve">P03-03</t>
  </si>
  <si>
    <t xml:space="preserve">P03-04</t>
  </si>
  <si>
    <t xml:space="preserve">P03-05</t>
  </si>
  <si>
    <t xml:space="preserve">P03-06</t>
  </si>
  <si>
    <t xml:space="preserve">P03-07</t>
  </si>
  <si>
    <t xml:space="preserve">P03-08</t>
  </si>
  <si>
    <t xml:space="preserve">P04-01</t>
  </si>
  <si>
    <t xml:space="preserve">P04-02</t>
  </si>
  <si>
    <t xml:space="preserve">P04-03</t>
  </si>
  <si>
    <t xml:space="preserve">P04-04</t>
  </si>
  <si>
    <t xml:space="preserve">P04-05</t>
  </si>
  <si>
    <t xml:space="preserve">P04-06</t>
  </si>
  <si>
    <t xml:space="preserve">P04-07</t>
  </si>
  <si>
    <t xml:space="preserve">P04-08</t>
  </si>
  <si>
    <t xml:space="preserve">P05-01</t>
  </si>
  <si>
    <t xml:space="preserve">P05-02</t>
  </si>
  <si>
    <t xml:space="preserve">P05-03</t>
  </si>
  <si>
    <t xml:space="preserve">P05-04</t>
  </si>
  <si>
    <t xml:space="preserve">P05-05</t>
  </si>
  <si>
    <t xml:space="preserve">P05-06</t>
  </si>
  <si>
    <t xml:space="preserve">P05-07</t>
  </si>
  <si>
    <t xml:space="preserve">P05-08</t>
  </si>
  <si>
    <t xml:space="preserve">P06-01</t>
  </si>
  <si>
    <t xml:space="preserve">P06-02</t>
  </si>
  <si>
    <t xml:space="preserve">P06-03</t>
  </si>
  <si>
    <t xml:space="preserve">P06-04</t>
  </si>
  <si>
    <t xml:space="preserve">P06-05</t>
  </si>
  <si>
    <t xml:space="preserve">P06-06</t>
  </si>
  <si>
    <t xml:space="preserve">P06-07</t>
  </si>
  <si>
    <t xml:space="preserve">P06-08</t>
  </si>
  <si>
    <t xml:space="preserve">P07-01</t>
  </si>
  <si>
    <t xml:space="preserve">P07-02</t>
  </si>
  <si>
    <t xml:space="preserve">P07-03</t>
  </si>
  <si>
    <t xml:space="preserve">P07-04</t>
  </si>
  <si>
    <t xml:space="preserve">P07-05</t>
  </si>
  <si>
    <t xml:space="preserve">P07-06</t>
  </si>
  <si>
    <t xml:space="preserve">P07-07</t>
  </si>
  <si>
    <t xml:space="preserve">P07-08</t>
  </si>
  <si>
    <t xml:space="preserve">P08-01</t>
  </si>
  <si>
    <t xml:space="preserve">P08-02</t>
  </si>
  <si>
    <t xml:space="preserve">P08-03</t>
  </si>
  <si>
    <t xml:space="preserve">P08-04</t>
  </si>
  <si>
    <t xml:space="preserve">P08-05</t>
  </si>
  <si>
    <t xml:space="preserve">P08-06</t>
  </si>
  <si>
    <t xml:space="preserve">P08-07</t>
  </si>
  <si>
    <t xml:space="preserve">P08-08</t>
  </si>
  <si>
    <t xml:space="preserve">P09-01</t>
  </si>
  <si>
    <t xml:space="preserve">P09-02</t>
  </si>
  <si>
    <t xml:space="preserve">P09-03</t>
  </si>
  <si>
    <t xml:space="preserve">P09-04</t>
  </si>
  <si>
    <t xml:space="preserve">P09-05</t>
  </si>
  <si>
    <t xml:space="preserve">P09-06</t>
  </si>
  <si>
    <t xml:space="preserve">P09-07</t>
  </si>
  <si>
    <t xml:space="preserve">P09-08</t>
  </si>
  <si>
    <t xml:space="preserve">P10-01</t>
  </si>
  <si>
    <t xml:space="preserve">P10-02</t>
  </si>
  <si>
    <t xml:space="preserve">P10-03</t>
  </si>
  <si>
    <t xml:space="preserve">P10-04</t>
  </si>
  <si>
    <t xml:space="preserve">P10-05</t>
  </si>
  <si>
    <t xml:space="preserve">P10-06</t>
  </si>
  <si>
    <t xml:space="preserve">P10-07</t>
  </si>
  <si>
    <t xml:space="preserve">P10-08</t>
  </si>
  <si>
    <t xml:space="preserve">P11-01</t>
  </si>
  <si>
    <t xml:space="preserve">P11-02</t>
  </si>
  <si>
    <t xml:space="preserve">P11-03</t>
  </si>
  <si>
    <t xml:space="preserve">P11-04</t>
  </si>
  <si>
    <t xml:space="preserve">P11-05</t>
  </si>
  <si>
    <t xml:space="preserve">P11-06</t>
  </si>
  <si>
    <t xml:space="preserve">P11-07</t>
  </si>
  <si>
    <t xml:space="preserve">P11-08</t>
  </si>
  <si>
    <t xml:space="preserve">P12-01</t>
  </si>
  <si>
    <t xml:space="preserve">P12-02</t>
  </si>
  <si>
    <t xml:space="preserve">P12-03</t>
  </si>
  <si>
    <t xml:space="preserve">P12-04</t>
  </si>
  <si>
    <t xml:space="preserve">P12-05</t>
  </si>
  <si>
    <t xml:space="preserve">P12-06</t>
  </si>
  <si>
    <t xml:space="preserve">P12-07</t>
  </si>
  <si>
    <t xml:space="preserve">P12-08</t>
  </si>
  <si>
    <t xml:space="preserve">P13-01</t>
  </si>
  <si>
    <t xml:space="preserve">P13-02</t>
  </si>
  <si>
    <t xml:space="preserve">P13-03</t>
  </si>
  <si>
    <t xml:space="preserve">P13-04</t>
  </si>
  <si>
    <t xml:space="preserve">P13-05</t>
  </si>
  <si>
    <t xml:space="preserve">P13-06</t>
  </si>
  <si>
    <t xml:space="preserve">P13-07</t>
  </si>
  <si>
    <t xml:space="preserve">P13-08</t>
  </si>
  <si>
    <t xml:space="preserve">지연</t>
  </si>
  <si>
    <t xml:space="preserve">대응안 A</t>
  </si>
  <si>
    <t xml:space="preserve">거래번호</t>
  </si>
  <si>
    <t xml:space="preserve">내용</t>
  </si>
  <si>
    <t xml:space="preserve">예정일</t>
  </si>
  <si>
    <t xml:space="preserve">금액(원·부가세 포함)</t>
  </si>
  <si>
    <t xml:space="preserve">상태</t>
  </si>
  <si>
    <t xml:space="preserve">근거 메모</t>
  </si>
  <si>
    <t xml:space="preserve">물류 서비스 대금</t>
  </si>
  <si>
    <t xml:space="preserve">예정</t>
  </si>
  <si>
    <t xml:space="preserve">확인된 일정, 개인별 정보 없음</t>
  </si>
  <si>
    <t xml:space="preserve">변경 연락은 별도 자료 참조</t>
  </si>
  <si>
    <t xml:space="preserve">선택 장비 구매 대금</t>
  </si>
  <si>
    <t xml:space="preserve">운송 외주비</t>
  </si>
  <si>
    <t xml:space="preserve">유류비</t>
  </si>
  <si>
    <t xml:space="preserve">센터 임차료</t>
  </si>
  <si>
    <t xml:space="preserve">급여</t>
  </si>
  <si>
    <t xml:space="preserve">세금</t>
  </si>
  <si>
    <t xml:space="preserve">보험</t>
  </si>
  <si>
    <t xml:space="preserve">포장재비</t>
  </si>
  <si>
    <t xml:space="preserve">선택 구매, 거래처 서면 동의와 승인 전 변경 금지</t>
  </si>
  <si>
    <t xml:space="preserve">제외 이유</t>
  </si>
  <si>
    <t xml:space="preserve">2026.11.10</t>
  </si>
  <si>
    <t xml:space="preserve">동일 거래 재전달</t>
  </si>
  <si>
    <t xml:space="preserve">같은 거래번호 중복</t>
  </si>
  <si>
    <t xml:space="preserve">R미정-01</t>
  </si>
  <si>
    <t xml:space="preserve">확인대상 거래처</t>
  </si>
  <si>
    <t xml:space="preserve">일자 미확정</t>
  </si>
  <si>
    <t xml:space="preserve">확인 필요</t>
  </si>
  <si>
    <t xml:space="preserve">일자 확인 전 집계 제외</t>
  </si>
  <si>
    <t xml:space="preserve">날짜 미정</t>
  </si>
  <si>
    <t xml:space="preserve">R완료-01</t>
  </si>
  <si>
    <t xml:space="preserve">완료 거래처</t>
  </si>
  <si>
    <t xml:space="preserve">이미 처리된 거래</t>
  </si>
  <si>
    <t xml:space="preserve">2026-10-30</t>
  </si>
  <si>
    <t xml:space="preserve">완료</t>
  </si>
  <si>
    <t xml:space="preserve">개시 현금 반영분</t>
  </si>
  <si>
    <t xml:space="preserve">처리 완료</t>
  </si>
  <si>
    <t xml:space="preserve">R기간외-01</t>
  </si>
  <si>
    <t xml:space="preserve">기간외 거래처</t>
  </si>
  <si>
    <t xml:space="preserve">기간 이후 거래</t>
  </si>
  <si>
    <t xml:space="preserve">2027-02-01</t>
  </si>
  <si>
    <t xml:space="preserve">14주차 이후</t>
  </si>
  <si>
    <t xml:space="preserve">기간 밖</t>
  </si>
  <si>
    <t xml:space="preserve">2026.11.13</t>
  </si>
  <si>
    <t xml:space="preserve">P미정-01</t>
  </si>
  <si>
    <t xml:space="preserve">P완료-01</t>
  </si>
  <si>
    <t xml:space="preserve">P기간외-01</t>
  </si>
  <si>
    <t xml:space="preserve">주차</t>
  </si>
  <si>
    <t xml:space="preserve">시작</t>
  </si>
  <si>
    <t xml:space="preserve">종료</t>
  </si>
  <si>
    <t xml:space="preserve">주초 현금</t>
  </si>
  <si>
    <t xml:space="preserve">주말 현금</t>
  </si>
  <si>
    <t xml:space="preserve">최소 보유 미달액</t>
  </si>
  <si>
    <t xml:space="preserve">현금 부족액</t>
  </si>
  <si>
    <t xml:space="preserve">경고</t>
  </si>
  <si>
    <t xml:space="preserve">합계</t>
  </si>
  <si>
    <t xml:space="preserve">날짜</t>
  </si>
  <si>
    <t xml:space="preserve">전일 현금</t>
  </si>
  <si>
    <t xml:space="preserve">마감 현금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</si>
</sst>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[RED]\-#,##0;0"/>
    <numFmt numFmtId="166" formatCode="yyyy\-mm\-dd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A8C8FF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A8C8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0BF"/>
          <bgColor rgb="FF000000"/>
        </patternFill>
      </fill>
    </dxf>
    <dxf>
      <fill>
        <patternFill>
          <bgColor rgb="FFFFD8D8"/>
        </patternFill>
      </fill>
    </dxf>
    <dxf>
      <fill>
        <patternFill>
          <bgColor rgb="FFFFF0BF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D8D8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B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8C8FF"/>
      <rgbColor rgb="FFFF99CC"/>
      <rgbColor rgb="FFCC99FF"/>
      <rgbColor rgb="FFFFD8D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00.91"/>
  </cols>
  <sheetData>
    <row r="1" customFormat="false" ht="36" hidden="false" customHeight="true" outlineLevel="0" collapsed="false">
      <c r="A1" s="1" t="s">
        <v>0</v>
      </c>
    </row>
    <row r="2" customFormat="false" ht="37.5" hidden="false" customHeight="true" outlineLevel="0" collapsed="false">
      <c r="A2" s="2" t="s">
        <v>1</v>
      </c>
    </row>
    <row r="3" customFormat="false" ht="37.5" hidden="false" customHeight="true" outlineLevel="0" collapsed="false">
      <c r="A3" s="2" t="s">
        <v>2</v>
      </c>
    </row>
    <row r="4" customFormat="false" ht="37.5" hidden="false" customHeight="true" outlineLevel="0" collapsed="false">
      <c r="A4" s="2" t="s">
        <v>3</v>
      </c>
    </row>
    <row r="5" customFormat="false" ht="37.5" hidden="false" customHeight="true" outlineLevel="0" collapsed="false">
      <c r="A5" s="2" t="s">
        <v>4</v>
      </c>
    </row>
    <row r="6" customFormat="false" ht="37.5" hidden="false" customHeight="true" outlineLevel="0" collapsed="false">
      <c r="A6" s="2" t="s">
        <v>5</v>
      </c>
    </row>
    <row r="7" customFormat="false" ht="37.5" hidden="false" customHeight="true" outlineLevel="0" collapsed="false">
      <c r="A7" s="2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20.18"/>
  </cols>
  <sheetData>
    <row r="1" customFormat="false" ht="36" hidden="false" customHeight="true" outlineLevel="0" collapsed="false">
      <c r="A1" s="1" t="s">
        <v>7</v>
      </c>
      <c r="B1" s="1" t="s">
        <v>8</v>
      </c>
    </row>
    <row r="2" customFormat="false" ht="31.5" hidden="false" customHeight="true" outlineLevel="0" collapsed="false">
      <c r="A2" s="2" t="s">
        <v>9</v>
      </c>
      <c r="B2" s="3" t="n">
        <v>240000000</v>
      </c>
    </row>
    <row r="3" customFormat="false" ht="31.5" hidden="false" customHeight="true" outlineLevel="0" collapsed="false">
      <c r="A3" s="2" t="s">
        <v>10</v>
      </c>
      <c r="B3" s="3" t="n">
        <v>100000000</v>
      </c>
    </row>
    <row r="4" customFormat="false" ht="31.5" hidden="false" customHeight="true" outlineLevel="0" collapsed="false">
      <c r="A4" s="2" t="s">
        <v>11</v>
      </c>
      <c r="B4" s="4" t="n">
        <v>46328</v>
      </c>
    </row>
    <row r="5" customFormat="false" ht="31.5" hidden="false" customHeight="true" outlineLevel="0" collapsed="false">
      <c r="A5" s="2" t="s">
        <v>12</v>
      </c>
      <c r="B5" s="4" t="n">
        <v>46418</v>
      </c>
    </row>
  </sheetData>
  <autoFilter ref="A1:B5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0.18"/>
  </cols>
  <sheetData>
    <row r="1" customFormat="false" ht="36" hidden="false" customHeight="true" outlineLevel="0" collapsed="false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customFormat="false" ht="31.5" hidden="false" customHeight="true" outlineLevel="0" collapsed="false">
      <c r="A2" s="2" t="s">
        <v>19</v>
      </c>
      <c r="B2" s="2" t="s">
        <v>20</v>
      </c>
      <c r="C2" s="2" t="s">
        <v>21</v>
      </c>
      <c r="D2" s="4" t="n">
        <v>46329</v>
      </c>
      <c r="E2" s="3" t="n">
        <v>105000000</v>
      </c>
      <c r="F2" s="2" t="s">
        <v>22</v>
      </c>
    </row>
    <row r="3" customFormat="false" ht="31.5" hidden="false" customHeight="true" outlineLevel="0" collapsed="false">
      <c r="A3" s="2" t="s">
        <v>19</v>
      </c>
      <c r="B3" s="2" t="s">
        <v>23</v>
      </c>
      <c r="C3" s="2" t="s">
        <v>21</v>
      </c>
      <c r="D3" s="4" t="n">
        <v>46329</v>
      </c>
      <c r="E3" s="3" t="n">
        <v>84000000</v>
      </c>
      <c r="F3" s="2" t="s">
        <v>24</v>
      </c>
    </row>
    <row r="4" customFormat="false" ht="31.5" hidden="false" customHeight="true" outlineLevel="0" collapsed="false">
      <c r="A4" s="2" t="s">
        <v>19</v>
      </c>
      <c r="B4" s="2" t="s">
        <v>25</v>
      </c>
      <c r="C4" s="2" t="s">
        <v>21</v>
      </c>
      <c r="D4" s="4" t="n">
        <v>46329</v>
      </c>
      <c r="E4" s="3" t="n">
        <v>63000000</v>
      </c>
      <c r="F4" s="2" t="s">
        <v>26</v>
      </c>
    </row>
    <row r="5" customFormat="false" ht="31.5" hidden="false" customHeight="true" outlineLevel="0" collapsed="false">
      <c r="A5" s="2" t="s">
        <v>19</v>
      </c>
      <c r="B5" s="2" t="s">
        <v>27</v>
      </c>
      <c r="C5" s="2" t="s">
        <v>21</v>
      </c>
      <c r="D5" s="4" t="n">
        <v>46329</v>
      </c>
      <c r="E5" s="3" t="n">
        <v>50000000</v>
      </c>
      <c r="F5" s="2" t="s">
        <v>28</v>
      </c>
    </row>
    <row r="6" customFormat="false" ht="31.5" hidden="false" customHeight="true" outlineLevel="0" collapsed="false">
      <c r="A6" s="2" t="s">
        <v>19</v>
      </c>
      <c r="B6" s="2" t="s">
        <v>29</v>
      </c>
      <c r="C6" s="2" t="s">
        <v>21</v>
      </c>
      <c r="D6" s="4" t="n">
        <v>46329</v>
      </c>
      <c r="E6" s="3" t="n">
        <v>42000000</v>
      </c>
      <c r="F6" s="2" t="s">
        <v>30</v>
      </c>
    </row>
    <row r="7" customFormat="false" ht="31.5" hidden="false" customHeight="true" outlineLevel="0" collapsed="false">
      <c r="A7" s="2" t="s">
        <v>19</v>
      </c>
      <c r="B7" s="2" t="s">
        <v>31</v>
      </c>
      <c r="C7" s="2" t="s">
        <v>21</v>
      </c>
      <c r="D7" s="4" t="n">
        <v>46329</v>
      </c>
      <c r="E7" s="3" t="n">
        <v>33000000</v>
      </c>
      <c r="F7" s="2" t="s">
        <v>32</v>
      </c>
    </row>
    <row r="8" customFormat="false" ht="31.5" hidden="false" customHeight="true" outlineLevel="0" collapsed="false">
      <c r="A8" s="2" t="s">
        <v>19</v>
      </c>
      <c r="B8" s="2" t="s">
        <v>33</v>
      </c>
      <c r="C8" s="2" t="s">
        <v>21</v>
      </c>
      <c r="D8" s="4" t="n">
        <v>46329</v>
      </c>
      <c r="E8" s="3" t="n">
        <v>25000000</v>
      </c>
      <c r="F8" s="2" t="s">
        <v>34</v>
      </c>
    </row>
    <row r="9" customFormat="false" ht="31.5" hidden="false" customHeight="true" outlineLevel="0" collapsed="false">
      <c r="A9" s="2" t="s">
        <v>19</v>
      </c>
      <c r="B9" s="2" t="s">
        <v>35</v>
      </c>
      <c r="C9" s="2" t="s">
        <v>21</v>
      </c>
      <c r="D9" s="4" t="n">
        <v>46329</v>
      </c>
      <c r="E9" s="3" t="n">
        <v>18000000</v>
      </c>
      <c r="F9" s="2" t="s">
        <v>36</v>
      </c>
    </row>
    <row r="10" customFormat="false" ht="31.5" hidden="false" customHeight="true" outlineLevel="0" collapsed="false">
      <c r="A10" s="2" t="s">
        <v>19</v>
      </c>
      <c r="B10" s="2" t="s">
        <v>37</v>
      </c>
      <c r="C10" s="2" t="s">
        <v>21</v>
      </c>
      <c r="D10" s="4" t="n">
        <v>46336</v>
      </c>
      <c r="E10" s="3" t="n">
        <v>115000000</v>
      </c>
      <c r="F10" s="2" t="s">
        <v>22</v>
      </c>
    </row>
    <row r="11" customFormat="false" ht="31.5" hidden="false" customHeight="true" outlineLevel="0" collapsed="false">
      <c r="A11" s="2" t="s">
        <v>19</v>
      </c>
      <c r="B11" s="2" t="s">
        <v>38</v>
      </c>
      <c r="C11" s="2" t="s">
        <v>21</v>
      </c>
      <c r="D11" s="4" t="n">
        <v>46336</v>
      </c>
      <c r="E11" s="3" t="n">
        <v>92000000</v>
      </c>
      <c r="F11" s="2" t="s">
        <v>24</v>
      </c>
    </row>
    <row r="12" customFormat="false" ht="31.5" hidden="false" customHeight="true" outlineLevel="0" collapsed="false">
      <c r="A12" s="2" t="s">
        <v>19</v>
      </c>
      <c r="B12" s="2" t="s">
        <v>39</v>
      </c>
      <c r="C12" s="2" t="s">
        <v>21</v>
      </c>
      <c r="D12" s="4" t="n">
        <v>46336</v>
      </c>
      <c r="E12" s="3" t="n">
        <v>69000000</v>
      </c>
      <c r="F12" s="2" t="s">
        <v>26</v>
      </c>
    </row>
    <row r="13" customFormat="false" ht="31.5" hidden="false" customHeight="true" outlineLevel="0" collapsed="false">
      <c r="A13" s="2" t="s">
        <v>19</v>
      </c>
      <c r="B13" s="2" t="s">
        <v>40</v>
      </c>
      <c r="C13" s="2" t="s">
        <v>21</v>
      </c>
      <c r="D13" s="4" t="n">
        <v>46336</v>
      </c>
      <c r="E13" s="3" t="n">
        <v>55000000</v>
      </c>
      <c r="F13" s="2" t="s">
        <v>28</v>
      </c>
    </row>
    <row r="14" customFormat="false" ht="31.5" hidden="false" customHeight="true" outlineLevel="0" collapsed="false">
      <c r="A14" s="2" t="s">
        <v>19</v>
      </c>
      <c r="B14" s="2" t="s">
        <v>41</v>
      </c>
      <c r="C14" s="2" t="s">
        <v>21</v>
      </c>
      <c r="D14" s="4" t="n">
        <v>46336</v>
      </c>
      <c r="E14" s="3" t="n">
        <v>46000000</v>
      </c>
      <c r="F14" s="2" t="s">
        <v>30</v>
      </c>
    </row>
    <row r="15" customFormat="false" ht="31.5" hidden="false" customHeight="true" outlineLevel="0" collapsed="false">
      <c r="A15" s="2" t="s">
        <v>19</v>
      </c>
      <c r="B15" s="2" t="s">
        <v>42</v>
      </c>
      <c r="C15" s="2" t="s">
        <v>21</v>
      </c>
      <c r="D15" s="4" t="n">
        <v>46336</v>
      </c>
      <c r="E15" s="3" t="n">
        <v>36000000</v>
      </c>
      <c r="F15" s="2" t="s">
        <v>32</v>
      </c>
    </row>
    <row r="16" customFormat="false" ht="31.5" hidden="false" customHeight="true" outlineLevel="0" collapsed="false">
      <c r="A16" s="2" t="s">
        <v>19</v>
      </c>
      <c r="B16" s="2" t="s">
        <v>43</v>
      </c>
      <c r="C16" s="2" t="s">
        <v>21</v>
      </c>
      <c r="D16" s="4" t="n">
        <v>46336</v>
      </c>
      <c r="E16" s="3" t="n">
        <v>27000000</v>
      </c>
      <c r="F16" s="2" t="s">
        <v>34</v>
      </c>
    </row>
    <row r="17" customFormat="false" ht="31.5" hidden="false" customHeight="true" outlineLevel="0" collapsed="false">
      <c r="A17" s="2" t="s">
        <v>19</v>
      </c>
      <c r="B17" s="2" t="s">
        <v>44</v>
      </c>
      <c r="C17" s="2" t="s">
        <v>21</v>
      </c>
      <c r="D17" s="4" t="n">
        <v>46336</v>
      </c>
      <c r="E17" s="3" t="n">
        <v>20000000</v>
      </c>
      <c r="F17" s="2" t="s">
        <v>36</v>
      </c>
    </row>
    <row r="18" customFormat="false" ht="31.5" hidden="false" customHeight="true" outlineLevel="0" collapsed="false">
      <c r="A18" s="2" t="s">
        <v>19</v>
      </c>
      <c r="B18" s="2" t="s">
        <v>45</v>
      </c>
      <c r="C18" s="2" t="s">
        <v>21</v>
      </c>
      <c r="D18" s="4" t="n">
        <v>46346</v>
      </c>
      <c r="E18" s="3" t="n">
        <v>180000000</v>
      </c>
      <c r="F18" s="2" t="s">
        <v>22</v>
      </c>
    </row>
    <row r="19" customFormat="false" ht="31.5" hidden="false" customHeight="true" outlineLevel="0" collapsed="false">
      <c r="A19" s="2" t="s">
        <v>19</v>
      </c>
      <c r="B19" s="2" t="s">
        <v>46</v>
      </c>
      <c r="C19" s="2" t="s">
        <v>21</v>
      </c>
      <c r="D19" s="4" t="n">
        <v>46343</v>
      </c>
      <c r="E19" s="3" t="n">
        <v>30000000</v>
      </c>
      <c r="F19" s="2" t="s">
        <v>24</v>
      </c>
    </row>
    <row r="20" customFormat="false" ht="31.5" hidden="false" customHeight="true" outlineLevel="0" collapsed="false">
      <c r="A20" s="2" t="s">
        <v>19</v>
      </c>
      <c r="B20" s="2" t="s">
        <v>47</v>
      </c>
      <c r="C20" s="2" t="s">
        <v>21</v>
      </c>
      <c r="D20" s="4" t="n">
        <v>46343</v>
      </c>
      <c r="E20" s="3" t="n">
        <v>25000000</v>
      </c>
      <c r="F20" s="2" t="s">
        <v>26</v>
      </c>
    </row>
    <row r="21" customFormat="false" ht="31.5" hidden="false" customHeight="true" outlineLevel="0" collapsed="false">
      <c r="A21" s="2" t="s">
        <v>19</v>
      </c>
      <c r="B21" s="2" t="s">
        <v>48</v>
      </c>
      <c r="C21" s="2" t="s">
        <v>21</v>
      </c>
      <c r="D21" s="4" t="n">
        <v>46343</v>
      </c>
      <c r="E21" s="3" t="n">
        <v>20000000</v>
      </c>
      <c r="F21" s="2" t="s">
        <v>28</v>
      </c>
    </row>
    <row r="22" customFormat="false" ht="31.5" hidden="false" customHeight="true" outlineLevel="0" collapsed="false">
      <c r="A22" s="2" t="s">
        <v>19</v>
      </c>
      <c r="B22" s="2" t="s">
        <v>49</v>
      </c>
      <c r="C22" s="2" t="s">
        <v>21</v>
      </c>
      <c r="D22" s="4" t="n">
        <v>46343</v>
      </c>
      <c r="E22" s="3" t="n">
        <v>15000000</v>
      </c>
      <c r="F22" s="2" t="s">
        <v>30</v>
      </c>
    </row>
    <row r="23" customFormat="false" ht="31.5" hidden="false" customHeight="true" outlineLevel="0" collapsed="false">
      <c r="A23" s="2" t="s">
        <v>19</v>
      </c>
      <c r="B23" s="2" t="s">
        <v>50</v>
      </c>
      <c r="C23" s="2" t="s">
        <v>21</v>
      </c>
      <c r="D23" s="4" t="n">
        <v>46343</v>
      </c>
      <c r="E23" s="3" t="n">
        <v>15000000</v>
      </c>
      <c r="F23" s="2" t="s">
        <v>32</v>
      </c>
    </row>
    <row r="24" customFormat="false" ht="31.5" hidden="false" customHeight="true" outlineLevel="0" collapsed="false">
      <c r="A24" s="2" t="s">
        <v>19</v>
      </c>
      <c r="B24" s="2" t="s">
        <v>51</v>
      </c>
      <c r="C24" s="2" t="s">
        <v>21</v>
      </c>
      <c r="D24" s="4" t="n">
        <v>46343</v>
      </c>
      <c r="E24" s="3" t="n">
        <v>10000000</v>
      </c>
      <c r="F24" s="2" t="s">
        <v>34</v>
      </c>
    </row>
    <row r="25" customFormat="false" ht="31.5" hidden="false" customHeight="true" outlineLevel="0" collapsed="false">
      <c r="A25" s="2" t="s">
        <v>19</v>
      </c>
      <c r="B25" s="2" t="s">
        <v>52</v>
      </c>
      <c r="C25" s="2" t="s">
        <v>21</v>
      </c>
      <c r="D25" s="4" t="n">
        <v>46343</v>
      </c>
      <c r="E25" s="3" t="n">
        <v>5000000</v>
      </c>
      <c r="F25" s="2" t="s">
        <v>36</v>
      </c>
    </row>
    <row r="26" customFormat="false" ht="31.5" hidden="false" customHeight="true" outlineLevel="0" collapsed="false">
      <c r="A26" s="2" t="s">
        <v>19</v>
      </c>
      <c r="B26" s="2" t="s">
        <v>53</v>
      </c>
      <c r="C26" s="2" t="s">
        <v>21</v>
      </c>
      <c r="D26" s="4" t="n">
        <v>46350</v>
      </c>
      <c r="E26" s="3" t="n">
        <v>125000000</v>
      </c>
      <c r="F26" s="2" t="s">
        <v>22</v>
      </c>
    </row>
    <row r="27" customFormat="false" ht="31.5" hidden="false" customHeight="true" outlineLevel="0" collapsed="false">
      <c r="A27" s="2" t="s">
        <v>19</v>
      </c>
      <c r="B27" s="2" t="s">
        <v>54</v>
      </c>
      <c r="C27" s="2" t="s">
        <v>21</v>
      </c>
      <c r="D27" s="4" t="n">
        <v>46350</v>
      </c>
      <c r="E27" s="3" t="n">
        <v>100000000</v>
      </c>
      <c r="F27" s="2" t="s">
        <v>24</v>
      </c>
    </row>
    <row r="28" customFormat="false" ht="31.5" hidden="false" customHeight="true" outlineLevel="0" collapsed="false">
      <c r="A28" s="2" t="s">
        <v>19</v>
      </c>
      <c r="B28" s="2" t="s">
        <v>55</v>
      </c>
      <c r="C28" s="2" t="s">
        <v>21</v>
      </c>
      <c r="D28" s="4" t="n">
        <v>46350</v>
      </c>
      <c r="E28" s="3" t="n">
        <v>75000000</v>
      </c>
      <c r="F28" s="2" t="s">
        <v>26</v>
      </c>
    </row>
    <row r="29" customFormat="false" ht="31.5" hidden="false" customHeight="true" outlineLevel="0" collapsed="false">
      <c r="A29" s="2" t="s">
        <v>19</v>
      </c>
      <c r="B29" s="2" t="s">
        <v>56</v>
      </c>
      <c r="C29" s="2" t="s">
        <v>21</v>
      </c>
      <c r="D29" s="4" t="n">
        <v>46350</v>
      </c>
      <c r="E29" s="3" t="n">
        <v>60000000</v>
      </c>
      <c r="F29" s="2" t="s">
        <v>28</v>
      </c>
    </row>
    <row r="30" customFormat="false" ht="31.5" hidden="false" customHeight="true" outlineLevel="0" collapsed="false">
      <c r="A30" s="2" t="s">
        <v>19</v>
      </c>
      <c r="B30" s="2" t="s">
        <v>57</v>
      </c>
      <c r="C30" s="2" t="s">
        <v>21</v>
      </c>
      <c r="D30" s="4" t="n">
        <v>46350</v>
      </c>
      <c r="E30" s="3" t="n">
        <v>50000000</v>
      </c>
      <c r="F30" s="2" t="s">
        <v>30</v>
      </c>
    </row>
    <row r="31" customFormat="false" ht="31.5" hidden="false" customHeight="true" outlineLevel="0" collapsed="false">
      <c r="A31" s="2" t="s">
        <v>19</v>
      </c>
      <c r="B31" s="2" t="s">
        <v>58</v>
      </c>
      <c r="C31" s="2" t="s">
        <v>21</v>
      </c>
      <c r="D31" s="4" t="n">
        <v>46350</v>
      </c>
      <c r="E31" s="3" t="n">
        <v>40000000</v>
      </c>
      <c r="F31" s="2" t="s">
        <v>32</v>
      </c>
    </row>
    <row r="32" customFormat="false" ht="31.5" hidden="false" customHeight="true" outlineLevel="0" collapsed="false">
      <c r="A32" s="2" t="s">
        <v>19</v>
      </c>
      <c r="B32" s="2" t="s">
        <v>59</v>
      </c>
      <c r="C32" s="2" t="s">
        <v>21</v>
      </c>
      <c r="D32" s="4" t="n">
        <v>46350</v>
      </c>
      <c r="E32" s="3" t="n">
        <v>30000000</v>
      </c>
      <c r="F32" s="2" t="s">
        <v>34</v>
      </c>
    </row>
    <row r="33" customFormat="false" ht="31.5" hidden="false" customHeight="true" outlineLevel="0" collapsed="false">
      <c r="A33" s="2" t="s">
        <v>19</v>
      </c>
      <c r="B33" s="2" t="s">
        <v>60</v>
      </c>
      <c r="C33" s="2" t="s">
        <v>21</v>
      </c>
      <c r="D33" s="4" t="n">
        <v>46350</v>
      </c>
      <c r="E33" s="3" t="n">
        <v>20000000</v>
      </c>
      <c r="F33" s="2" t="s">
        <v>36</v>
      </c>
    </row>
    <row r="34" customFormat="false" ht="31.5" hidden="false" customHeight="true" outlineLevel="0" collapsed="false">
      <c r="A34" s="2" t="s">
        <v>19</v>
      </c>
      <c r="B34" s="2" t="s">
        <v>61</v>
      </c>
      <c r="C34" s="2" t="s">
        <v>21</v>
      </c>
      <c r="D34" s="4" t="n">
        <v>46357</v>
      </c>
      <c r="E34" s="3" t="n">
        <v>112000000</v>
      </c>
      <c r="F34" s="2" t="s">
        <v>22</v>
      </c>
    </row>
    <row r="35" customFormat="false" ht="31.5" hidden="false" customHeight="true" outlineLevel="0" collapsed="false">
      <c r="A35" s="2" t="s">
        <v>19</v>
      </c>
      <c r="B35" s="2" t="s">
        <v>62</v>
      </c>
      <c r="C35" s="2" t="s">
        <v>21</v>
      </c>
      <c r="D35" s="4" t="n">
        <v>46357</v>
      </c>
      <c r="E35" s="3" t="n">
        <v>90000000</v>
      </c>
      <c r="F35" s="2" t="s">
        <v>24</v>
      </c>
    </row>
    <row r="36" customFormat="false" ht="31.5" hidden="false" customHeight="true" outlineLevel="0" collapsed="false">
      <c r="A36" s="2" t="s">
        <v>19</v>
      </c>
      <c r="B36" s="2" t="s">
        <v>63</v>
      </c>
      <c r="C36" s="2" t="s">
        <v>21</v>
      </c>
      <c r="D36" s="4" t="n">
        <v>46357</v>
      </c>
      <c r="E36" s="3" t="n">
        <v>67000000</v>
      </c>
      <c r="F36" s="2" t="s">
        <v>26</v>
      </c>
    </row>
    <row r="37" customFormat="false" ht="31.5" hidden="false" customHeight="true" outlineLevel="0" collapsed="false">
      <c r="A37" s="2" t="s">
        <v>19</v>
      </c>
      <c r="B37" s="2" t="s">
        <v>64</v>
      </c>
      <c r="C37" s="2" t="s">
        <v>21</v>
      </c>
      <c r="D37" s="4" t="n">
        <v>46357</v>
      </c>
      <c r="E37" s="3" t="n">
        <v>54000000</v>
      </c>
      <c r="F37" s="2" t="s">
        <v>28</v>
      </c>
    </row>
    <row r="38" customFormat="false" ht="31.5" hidden="false" customHeight="true" outlineLevel="0" collapsed="false">
      <c r="A38" s="2" t="s">
        <v>19</v>
      </c>
      <c r="B38" s="2" t="s">
        <v>65</v>
      </c>
      <c r="C38" s="2" t="s">
        <v>21</v>
      </c>
      <c r="D38" s="4" t="n">
        <v>46357</v>
      </c>
      <c r="E38" s="3" t="n">
        <v>45000000</v>
      </c>
      <c r="F38" s="2" t="s">
        <v>30</v>
      </c>
    </row>
    <row r="39" customFormat="false" ht="31.5" hidden="false" customHeight="true" outlineLevel="0" collapsed="false">
      <c r="A39" s="2" t="s">
        <v>19</v>
      </c>
      <c r="B39" s="2" t="s">
        <v>66</v>
      </c>
      <c r="C39" s="2" t="s">
        <v>21</v>
      </c>
      <c r="D39" s="4" t="n">
        <v>46357</v>
      </c>
      <c r="E39" s="3" t="n">
        <v>36000000</v>
      </c>
      <c r="F39" s="2" t="s">
        <v>32</v>
      </c>
    </row>
    <row r="40" customFormat="false" ht="31.5" hidden="false" customHeight="true" outlineLevel="0" collapsed="false">
      <c r="A40" s="2" t="s">
        <v>19</v>
      </c>
      <c r="B40" s="2" t="s">
        <v>67</v>
      </c>
      <c r="C40" s="2" t="s">
        <v>21</v>
      </c>
      <c r="D40" s="4" t="n">
        <v>46357</v>
      </c>
      <c r="E40" s="3" t="n">
        <v>27000000</v>
      </c>
      <c r="F40" s="2" t="s">
        <v>34</v>
      </c>
    </row>
    <row r="41" customFormat="false" ht="31.5" hidden="false" customHeight="true" outlineLevel="0" collapsed="false">
      <c r="A41" s="2" t="s">
        <v>19</v>
      </c>
      <c r="B41" s="2" t="s">
        <v>68</v>
      </c>
      <c r="C41" s="2" t="s">
        <v>21</v>
      </c>
      <c r="D41" s="4" t="n">
        <v>46357</v>
      </c>
      <c r="E41" s="3" t="n">
        <v>19000000</v>
      </c>
      <c r="F41" s="2" t="s">
        <v>36</v>
      </c>
    </row>
    <row r="42" customFormat="false" ht="31.5" hidden="false" customHeight="true" outlineLevel="0" collapsed="false">
      <c r="A42" s="2" t="s">
        <v>19</v>
      </c>
      <c r="B42" s="2" t="s">
        <v>69</v>
      </c>
      <c r="C42" s="2" t="s">
        <v>21</v>
      </c>
      <c r="D42" s="4" t="n">
        <v>46364</v>
      </c>
      <c r="E42" s="3" t="n">
        <v>120000000</v>
      </c>
      <c r="F42" s="2" t="s">
        <v>22</v>
      </c>
    </row>
    <row r="43" customFormat="false" ht="31.5" hidden="false" customHeight="true" outlineLevel="0" collapsed="false">
      <c r="A43" s="2" t="s">
        <v>19</v>
      </c>
      <c r="B43" s="2" t="s">
        <v>70</v>
      </c>
      <c r="C43" s="2" t="s">
        <v>21</v>
      </c>
      <c r="D43" s="4" t="n">
        <v>46364</v>
      </c>
      <c r="E43" s="3" t="n">
        <v>96000000</v>
      </c>
      <c r="F43" s="2" t="s">
        <v>24</v>
      </c>
    </row>
    <row r="44" customFormat="false" ht="31.5" hidden="false" customHeight="true" outlineLevel="0" collapsed="false">
      <c r="A44" s="2" t="s">
        <v>19</v>
      </c>
      <c r="B44" s="2" t="s">
        <v>71</v>
      </c>
      <c r="C44" s="2" t="s">
        <v>21</v>
      </c>
      <c r="D44" s="4" t="n">
        <v>46364</v>
      </c>
      <c r="E44" s="3" t="n">
        <v>72000000</v>
      </c>
      <c r="F44" s="2" t="s">
        <v>26</v>
      </c>
    </row>
    <row r="45" customFormat="false" ht="31.5" hidden="false" customHeight="true" outlineLevel="0" collapsed="false">
      <c r="A45" s="2" t="s">
        <v>19</v>
      </c>
      <c r="B45" s="2" t="s">
        <v>72</v>
      </c>
      <c r="C45" s="2" t="s">
        <v>21</v>
      </c>
      <c r="D45" s="4" t="n">
        <v>46364</v>
      </c>
      <c r="E45" s="3" t="n">
        <v>57000000</v>
      </c>
      <c r="F45" s="2" t="s">
        <v>28</v>
      </c>
    </row>
    <row r="46" customFormat="false" ht="31.5" hidden="false" customHeight="true" outlineLevel="0" collapsed="false">
      <c r="A46" s="2" t="s">
        <v>19</v>
      </c>
      <c r="B46" s="2" t="s">
        <v>73</v>
      </c>
      <c r="C46" s="2" t="s">
        <v>21</v>
      </c>
      <c r="D46" s="4" t="n">
        <v>46364</v>
      </c>
      <c r="E46" s="3" t="n">
        <v>48000000</v>
      </c>
      <c r="F46" s="2" t="s">
        <v>30</v>
      </c>
    </row>
    <row r="47" customFormat="false" ht="31.5" hidden="false" customHeight="true" outlineLevel="0" collapsed="false">
      <c r="A47" s="2" t="s">
        <v>19</v>
      </c>
      <c r="B47" s="2" t="s">
        <v>74</v>
      </c>
      <c r="C47" s="2" t="s">
        <v>21</v>
      </c>
      <c r="D47" s="4" t="n">
        <v>46364</v>
      </c>
      <c r="E47" s="3" t="n">
        <v>38000000</v>
      </c>
      <c r="F47" s="2" t="s">
        <v>32</v>
      </c>
    </row>
    <row r="48" customFormat="false" ht="31.5" hidden="false" customHeight="true" outlineLevel="0" collapsed="false">
      <c r="A48" s="2" t="s">
        <v>19</v>
      </c>
      <c r="B48" s="2" t="s">
        <v>75</v>
      </c>
      <c r="C48" s="2" t="s">
        <v>21</v>
      </c>
      <c r="D48" s="4" t="n">
        <v>46364</v>
      </c>
      <c r="E48" s="3" t="n">
        <v>28000000</v>
      </c>
      <c r="F48" s="2" t="s">
        <v>34</v>
      </c>
    </row>
    <row r="49" customFormat="false" ht="31.5" hidden="false" customHeight="true" outlineLevel="0" collapsed="false">
      <c r="A49" s="2" t="s">
        <v>19</v>
      </c>
      <c r="B49" s="2" t="s">
        <v>76</v>
      </c>
      <c r="C49" s="2" t="s">
        <v>21</v>
      </c>
      <c r="D49" s="4" t="n">
        <v>46364</v>
      </c>
      <c r="E49" s="3" t="n">
        <v>21000000</v>
      </c>
      <c r="F49" s="2" t="s">
        <v>36</v>
      </c>
    </row>
    <row r="50" customFormat="false" ht="31.5" hidden="false" customHeight="true" outlineLevel="0" collapsed="false">
      <c r="A50" s="2" t="s">
        <v>19</v>
      </c>
      <c r="B50" s="2" t="s">
        <v>77</v>
      </c>
      <c r="C50" s="2" t="s">
        <v>21</v>
      </c>
      <c r="D50" s="4" t="n">
        <v>46371</v>
      </c>
      <c r="E50" s="3" t="n">
        <v>130000000</v>
      </c>
      <c r="F50" s="2" t="s">
        <v>22</v>
      </c>
    </row>
    <row r="51" customFormat="false" ht="31.5" hidden="false" customHeight="true" outlineLevel="0" collapsed="false">
      <c r="A51" s="2" t="s">
        <v>19</v>
      </c>
      <c r="B51" s="2" t="s">
        <v>78</v>
      </c>
      <c r="C51" s="2" t="s">
        <v>21</v>
      </c>
      <c r="D51" s="4" t="n">
        <v>46371</v>
      </c>
      <c r="E51" s="3" t="n">
        <v>104000000</v>
      </c>
      <c r="F51" s="2" t="s">
        <v>24</v>
      </c>
    </row>
    <row r="52" customFormat="false" ht="31.5" hidden="false" customHeight="true" outlineLevel="0" collapsed="false">
      <c r="A52" s="2" t="s">
        <v>19</v>
      </c>
      <c r="B52" s="2" t="s">
        <v>79</v>
      </c>
      <c r="C52" s="2" t="s">
        <v>21</v>
      </c>
      <c r="D52" s="4" t="n">
        <v>46371</v>
      </c>
      <c r="E52" s="3" t="n">
        <v>78000000</v>
      </c>
      <c r="F52" s="2" t="s">
        <v>26</v>
      </c>
    </row>
    <row r="53" customFormat="false" ht="31.5" hidden="false" customHeight="true" outlineLevel="0" collapsed="false">
      <c r="A53" s="2" t="s">
        <v>19</v>
      </c>
      <c r="B53" s="2" t="s">
        <v>80</v>
      </c>
      <c r="C53" s="2" t="s">
        <v>21</v>
      </c>
      <c r="D53" s="4" t="n">
        <v>46371</v>
      </c>
      <c r="E53" s="3" t="n">
        <v>62000000</v>
      </c>
      <c r="F53" s="2" t="s">
        <v>28</v>
      </c>
    </row>
    <row r="54" customFormat="false" ht="31.5" hidden="false" customHeight="true" outlineLevel="0" collapsed="false">
      <c r="A54" s="2" t="s">
        <v>19</v>
      </c>
      <c r="B54" s="2" t="s">
        <v>81</v>
      </c>
      <c r="C54" s="2" t="s">
        <v>21</v>
      </c>
      <c r="D54" s="4" t="n">
        <v>46371</v>
      </c>
      <c r="E54" s="3" t="n">
        <v>52000000</v>
      </c>
      <c r="F54" s="2" t="s">
        <v>30</v>
      </c>
    </row>
    <row r="55" customFormat="false" ht="31.5" hidden="false" customHeight="true" outlineLevel="0" collapsed="false">
      <c r="A55" s="2" t="s">
        <v>19</v>
      </c>
      <c r="B55" s="2" t="s">
        <v>82</v>
      </c>
      <c r="C55" s="2" t="s">
        <v>21</v>
      </c>
      <c r="D55" s="4" t="n">
        <v>46371</v>
      </c>
      <c r="E55" s="3" t="n">
        <v>41000000</v>
      </c>
      <c r="F55" s="2" t="s">
        <v>32</v>
      </c>
    </row>
    <row r="56" customFormat="false" ht="31.5" hidden="false" customHeight="true" outlineLevel="0" collapsed="false">
      <c r="A56" s="2" t="s">
        <v>19</v>
      </c>
      <c r="B56" s="2" t="s">
        <v>83</v>
      </c>
      <c r="C56" s="2" t="s">
        <v>21</v>
      </c>
      <c r="D56" s="4" t="n">
        <v>46371</v>
      </c>
      <c r="E56" s="3" t="n">
        <v>31000000</v>
      </c>
      <c r="F56" s="2" t="s">
        <v>34</v>
      </c>
    </row>
    <row r="57" customFormat="false" ht="31.5" hidden="false" customHeight="true" outlineLevel="0" collapsed="false">
      <c r="A57" s="2" t="s">
        <v>19</v>
      </c>
      <c r="B57" s="2" t="s">
        <v>84</v>
      </c>
      <c r="C57" s="2" t="s">
        <v>21</v>
      </c>
      <c r="D57" s="4" t="n">
        <v>46371</v>
      </c>
      <c r="E57" s="3" t="n">
        <v>22000000</v>
      </c>
      <c r="F57" s="2" t="s">
        <v>36</v>
      </c>
    </row>
    <row r="58" customFormat="false" ht="31.5" hidden="false" customHeight="true" outlineLevel="0" collapsed="false">
      <c r="A58" s="2" t="s">
        <v>19</v>
      </c>
      <c r="B58" s="2" t="s">
        <v>85</v>
      </c>
      <c r="C58" s="2" t="s">
        <v>21</v>
      </c>
      <c r="D58" s="4" t="n">
        <v>46378</v>
      </c>
      <c r="E58" s="3" t="n">
        <v>115000000</v>
      </c>
      <c r="F58" s="2" t="s">
        <v>22</v>
      </c>
    </row>
    <row r="59" customFormat="false" ht="31.5" hidden="false" customHeight="true" outlineLevel="0" collapsed="false">
      <c r="A59" s="2" t="s">
        <v>19</v>
      </c>
      <c r="B59" s="2" t="s">
        <v>86</v>
      </c>
      <c r="C59" s="2" t="s">
        <v>21</v>
      </c>
      <c r="D59" s="4" t="n">
        <v>46378</v>
      </c>
      <c r="E59" s="3" t="n">
        <v>92000000</v>
      </c>
      <c r="F59" s="2" t="s">
        <v>24</v>
      </c>
    </row>
    <row r="60" customFormat="false" ht="31.5" hidden="false" customHeight="true" outlineLevel="0" collapsed="false">
      <c r="A60" s="2" t="s">
        <v>19</v>
      </c>
      <c r="B60" s="2" t="s">
        <v>87</v>
      </c>
      <c r="C60" s="2" t="s">
        <v>21</v>
      </c>
      <c r="D60" s="4" t="n">
        <v>46378</v>
      </c>
      <c r="E60" s="3" t="n">
        <v>69000000</v>
      </c>
      <c r="F60" s="2" t="s">
        <v>26</v>
      </c>
    </row>
    <row r="61" customFormat="false" ht="31.5" hidden="false" customHeight="true" outlineLevel="0" collapsed="false">
      <c r="A61" s="2" t="s">
        <v>19</v>
      </c>
      <c r="B61" s="2" t="s">
        <v>88</v>
      </c>
      <c r="C61" s="2" t="s">
        <v>21</v>
      </c>
      <c r="D61" s="4" t="n">
        <v>46378</v>
      </c>
      <c r="E61" s="3" t="n">
        <v>55000000</v>
      </c>
      <c r="F61" s="2" t="s">
        <v>28</v>
      </c>
    </row>
    <row r="62" customFormat="false" ht="31.5" hidden="false" customHeight="true" outlineLevel="0" collapsed="false">
      <c r="A62" s="2" t="s">
        <v>19</v>
      </c>
      <c r="B62" s="2" t="s">
        <v>89</v>
      </c>
      <c r="C62" s="2" t="s">
        <v>21</v>
      </c>
      <c r="D62" s="4" t="n">
        <v>46378</v>
      </c>
      <c r="E62" s="3" t="n">
        <v>46000000</v>
      </c>
      <c r="F62" s="2" t="s">
        <v>30</v>
      </c>
    </row>
    <row r="63" customFormat="false" ht="31.5" hidden="false" customHeight="true" outlineLevel="0" collapsed="false">
      <c r="A63" s="2" t="s">
        <v>19</v>
      </c>
      <c r="B63" s="2" t="s">
        <v>90</v>
      </c>
      <c r="C63" s="2" t="s">
        <v>21</v>
      </c>
      <c r="D63" s="4" t="n">
        <v>46378</v>
      </c>
      <c r="E63" s="3" t="n">
        <v>36000000</v>
      </c>
      <c r="F63" s="2" t="s">
        <v>32</v>
      </c>
    </row>
    <row r="64" customFormat="false" ht="31.5" hidden="false" customHeight="true" outlineLevel="0" collapsed="false">
      <c r="A64" s="2" t="s">
        <v>19</v>
      </c>
      <c r="B64" s="2" t="s">
        <v>91</v>
      </c>
      <c r="C64" s="2" t="s">
        <v>21</v>
      </c>
      <c r="D64" s="4" t="n">
        <v>46378</v>
      </c>
      <c r="E64" s="3" t="n">
        <v>27000000</v>
      </c>
      <c r="F64" s="2" t="s">
        <v>34</v>
      </c>
    </row>
    <row r="65" customFormat="false" ht="31.5" hidden="false" customHeight="true" outlineLevel="0" collapsed="false">
      <c r="A65" s="2" t="s">
        <v>19</v>
      </c>
      <c r="B65" s="2" t="s">
        <v>92</v>
      </c>
      <c r="C65" s="2" t="s">
        <v>21</v>
      </c>
      <c r="D65" s="4" t="n">
        <v>46378</v>
      </c>
      <c r="E65" s="3" t="n">
        <v>20000000</v>
      </c>
      <c r="F65" s="2" t="s">
        <v>36</v>
      </c>
    </row>
    <row r="66" customFormat="false" ht="31.5" hidden="false" customHeight="true" outlineLevel="0" collapsed="false">
      <c r="A66" s="2" t="s">
        <v>19</v>
      </c>
      <c r="B66" s="2" t="s">
        <v>93</v>
      </c>
      <c r="C66" s="2" t="s">
        <v>21</v>
      </c>
      <c r="D66" s="4" t="n">
        <v>46385</v>
      </c>
      <c r="E66" s="3" t="n">
        <v>125000000</v>
      </c>
      <c r="F66" s="2" t="s">
        <v>22</v>
      </c>
    </row>
    <row r="67" customFormat="false" ht="31.5" hidden="false" customHeight="true" outlineLevel="0" collapsed="false">
      <c r="A67" s="2" t="s">
        <v>19</v>
      </c>
      <c r="B67" s="2" t="s">
        <v>94</v>
      </c>
      <c r="C67" s="2" t="s">
        <v>21</v>
      </c>
      <c r="D67" s="4" t="n">
        <v>46385</v>
      </c>
      <c r="E67" s="3" t="n">
        <v>100000000</v>
      </c>
      <c r="F67" s="2" t="s">
        <v>24</v>
      </c>
    </row>
    <row r="68" customFormat="false" ht="31.5" hidden="false" customHeight="true" outlineLevel="0" collapsed="false">
      <c r="A68" s="2" t="s">
        <v>19</v>
      </c>
      <c r="B68" s="2" t="s">
        <v>95</v>
      </c>
      <c r="C68" s="2" t="s">
        <v>21</v>
      </c>
      <c r="D68" s="4" t="n">
        <v>46385</v>
      </c>
      <c r="E68" s="3" t="n">
        <v>75000000</v>
      </c>
      <c r="F68" s="2" t="s">
        <v>26</v>
      </c>
    </row>
    <row r="69" customFormat="false" ht="31.5" hidden="false" customHeight="true" outlineLevel="0" collapsed="false">
      <c r="A69" s="2" t="s">
        <v>19</v>
      </c>
      <c r="B69" s="2" t="s">
        <v>96</v>
      </c>
      <c r="C69" s="2" t="s">
        <v>21</v>
      </c>
      <c r="D69" s="4" t="n">
        <v>46385</v>
      </c>
      <c r="E69" s="3" t="n">
        <v>60000000</v>
      </c>
      <c r="F69" s="2" t="s">
        <v>28</v>
      </c>
    </row>
    <row r="70" customFormat="false" ht="31.5" hidden="false" customHeight="true" outlineLevel="0" collapsed="false">
      <c r="A70" s="2" t="s">
        <v>19</v>
      </c>
      <c r="B70" s="2" t="s">
        <v>97</v>
      </c>
      <c r="C70" s="2" t="s">
        <v>21</v>
      </c>
      <c r="D70" s="4" t="n">
        <v>46385</v>
      </c>
      <c r="E70" s="3" t="n">
        <v>50000000</v>
      </c>
      <c r="F70" s="2" t="s">
        <v>30</v>
      </c>
    </row>
    <row r="71" customFormat="false" ht="31.5" hidden="false" customHeight="true" outlineLevel="0" collapsed="false">
      <c r="A71" s="2" t="s">
        <v>19</v>
      </c>
      <c r="B71" s="2" t="s">
        <v>98</v>
      </c>
      <c r="C71" s="2" t="s">
        <v>21</v>
      </c>
      <c r="D71" s="4" t="n">
        <v>46385</v>
      </c>
      <c r="E71" s="3" t="n">
        <v>40000000</v>
      </c>
      <c r="F71" s="2" t="s">
        <v>32</v>
      </c>
    </row>
    <row r="72" customFormat="false" ht="31.5" hidden="false" customHeight="true" outlineLevel="0" collapsed="false">
      <c r="A72" s="2" t="s">
        <v>19</v>
      </c>
      <c r="B72" s="2" t="s">
        <v>99</v>
      </c>
      <c r="C72" s="2" t="s">
        <v>21</v>
      </c>
      <c r="D72" s="4" t="n">
        <v>46385</v>
      </c>
      <c r="E72" s="3" t="n">
        <v>30000000</v>
      </c>
      <c r="F72" s="2" t="s">
        <v>34</v>
      </c>
    </row>
    <row r="73" customFormat="false" ht="31.5" hidden="false" customHeight="true" outlineLevel="0" collapsed="false">
      <c r="A73" s="2" t="s">
        <v>19</v>
      </c>
      <c r="B73" s="2" t="s">
        <v>100</v>
      </c>
      <c r="C73" s="2" t="s">
        <v>21</v>
      </c>
      <c r="D73" s="4" t="n">
        <v>46385</v>
      </c>
      <c r="E73" s="3" t="n">
        <v>20000000</v>
      </c>
      <c r="F73" s="2" t="s">
        <v>36</v>
      </c>
    </row>
    <row r="74" customFormat="false" ht="31.5" hidden="false" customHeight="true" outlineLevel="0" collapsed="false">
      <c r="A74" s="2" t="s">
        <v>19</v>
      </c>
      <c r="B74" s="2" t="s">
        <v>101</v>
      </c>
      <c r="C74" s="2" t="s">
        <v>21</v>
      </c>
      <c r="D74" s="4" t="n">
        <v>46392</v>
      </c>
      <c r="E74" s="3" t="n">
        <v>127000000</v>
      </c>
      <c r="F74" s="2" t="s">
        <v>22</v>
      </c>
    </row>
    <row r="75" customFormat="false" ht="31.5" hidden="false" customHeight="true" outlineLevel="0" collapsed="false">
      <c r="A75" s="2" t="s">
        <v>19</v>
      </c>
      <c r="B75" s="2" t="s">
        <v>102</v>
      </c>
      <c r="C75" s="2" t="s">
        <v>21</v>
      </c>
      <c r="D75" s="4" t="n">
        <v>46392</v>
      </c>
      <c r="E75" s="3" t="n">
        <v>102000000</v>
      </c>
      <c r="F75" s="2" t="s">
        <v>24</v>
      </c>
    </row>
    <row r="76" customFormat="false" ht="31.5" hidden="false" customHeight="true" outlineLevel="0" collapsed="false">
      <c r="A76" s="2" t="s">
        <v>19</v>
      </c>
      <c r="B76" s="2" t="s">
        <v>103</v>
      </c>
      <c r="C76" s="2" t="s">
        <v>21</v>
      </c>
      <c r="D76" s="4" t="n">
        <v>46392</v>
      </c>
      <c r="E76" s="3" t="n">
        <v>76000000</v>
      </c>
      <c r="F76" s="2" t="s">
        <v>26</v>
      </c>
    </row>
    <row r="77" customFormat="false" ht="31.5" hidden="false" customHeight="true" outlineLevel="0" collapsed="false">
      <c r="A77" s="2" t="s">
        <v>19</v>
      </c>
      <c r="B77" s="2" t="s">
        <v>104</v>
      </c>
      <c r="C77" s="2" t="s">
        <v>21</v>
      </c>
      <c r="D77" s="4" t="n">
        <v>46392</v>
      </c>
      <c r="E77" s="3" t="n">
        <v>61000000</v>
      </c>
      <c r="F77" s="2" t="s">
        <v>28</v>
      </c>
    </row>
    <row r="78" customFormat="false" ht="31.5" hidden="false" customHeight="true" outlineLevel="0" collapsed="false">
      <c r="A78" s="2" t="s">
        <v>19</v>
      </c>
      <c r="B78" s="2" t="s">
        <v>105</v>
      </c>
      <c r="C78" s="2" t="s">
        <v>21</v>
      </c>
      <c r="D78" s="4" t="n">
        <v>46392</v>
      </c>
      <c r="E78" s="3" t="n">
        <v>51000000</v>
      </c>
      <c r="F78" s="2" t="s">
        <v>30</v>
      </c>
    </row>
    <row r="79" customFormat="false" ht="31.5" hidden="false" customHeight="true" outlineLevel="0" collapsed="false">
      <c r="A79" s="2" t="s">
        <v>19</v>
      </c>
      <c r="B79" s="2" t="s">
        <v>106</v>
      </c>
      <c r="C79" s="2" t="s">
        <v>21</v>
      </c>
      <c r="D79" s="4" t="n">
        <v>46392</v>
      </c>
      <c r="E79" s="3" t="n">
        <v>40000000</v>
      </c>
      <c r="F79" s="2" t="s">
        <v>32</v>
      </c>
    </row>
    <row r="80" customFormat="false" ht="31.5" hidden="false" customHeight="true" outlineLevel="0" collapsed="false">
      <c r="A80" s="2" t="s">
        <v>19</v>
      </c>
      <c r="B80" s="2" t="s">
        <v>107</v>
      </c>
      <c r="C80" s="2" t="s">
        <v>21</v>
      </c>
      <c r="D80" s="4" t="n">
        <v>46392</v>
      </c>
      <c r="E80" s="3" t="n">
        <v>30000000</v>
      </c>
      <c r="F80" s="2" t="s">
        <v>34</v>
      </c>
    </row>
    <row r="81" customFormat="false" ht="31.5" hidden="false" customHeight="true" outlineLevel="0" collapsed="false">
      <c r="A81" s="2" t="s">
        <v>19</v>
      </c>
      <c r="B81" s="2" t="s">
        <v>108</v>
      </c>
      <c r="C81" s="2" t="s">
        <v>21</v>
      </c>
      <c r="D81" s="4" t="n">
        <v>46392</v>
      </c>
      <c r="E81" s="3" t="n">
        <v>23000000</v>
      </c>
      <c r="F81" s="2" t="s">
        <v>36</v>
      </c>
    </row>
    <row r="82" customFormat="false" ht="31.5" hidden="false" customHeight="true" outlineLevel="0" collapsed="false">
      <c r="A82" s="2" t="s">
        <v>19</v>
      </c>
      <c r="B82" s="2" t="s">
        <v>109</v>
      </c>
      <c r="C82" s="2" t="s">
        <v>21</v>
      </c>
      <c r="D82" s="4" t="n">
        <v>46399</v>
      </c>
      <c r="E82" s="3" t="n">
        <v>120000000</v>
      </c>
      <c r="F82" s="2" t="s">
        <v>22</v>
      </c>
    </row>
    <row r="83" customFormat="false" ht="31.5" hidden="false" customHeight="true" outlineLevel="0" collapsed="false">
      <c r="A83" s="2" t="s">
        <v>19</v>
      </c>
      <c r="B83" s="2" t="s">
        <v>110</v>
      </c>
      <c r="C83" s="2" t="s">
        <v>21</v>
      </c>
      <c r="D83" s="4" t="n">
        <v>46399</v>
      </c>
      <c r="E83" s="3" t="n">
        <v>96000000</v>
      </c>
      <c r="F83" s="2" t="s">
        <v>24</v>
      </c>
    </row>
    <row r="84" customFormat="false" ht="31.5" hidden="false" customHeight="true" outlineLevel="0" collapsed="false">
      <c r="A84" s="2" t="s">
        <v>19</v>
      </c>
      <c r="B84" s="2" t="s">
        <v>111</v>
      </c>
      <c r="C84" s="2" t="s">
        <v>21</v>
      </c>
      <c r="D84" s="4" t="n">
        <v>46399</v>
      </c>
      <c r="E84" s="3" t="n">
        <v>72000000</v>
      </c>
      <c r="F84" s="2" t="s">
        <v>26</v>
      </c>
    </row>
    <row r="85" customFormat="false" ht="31.5" hidden="false" customHeight="true" outlineLevel="0" collapsed="false">
      <c r="A85" s="2" t="s">
        <v>19</v>
      </c>
      <c r="B85" s="2" t="s">
        <v>112</v>
      </c>
      <c r="C85" s="2" t="s">
        <v>21</v>
      </c>
      <c r="D85" s="4" t="n">
        <v>46399</v>
      </c>
      <c r="E85" s="3" t="n">
        <v>57000000</v>
      </c>
      <c r="F85" s="2" t="s">
        <v>28</v>
      </c>
    </row>
    <row r="86" customFormat="false" ht="31.5" hidden="false" customHeight="true" outlineLevel="0" collapsed="false">
      <c r="A86" s="2" t="s">
        <v>19</v>
      </c>
      <c r="B86" s="2" t="s">
        <v>113</v>
      </c>
      <c r="C86" s="2" t="s">
        <v>21</v>
      </c>
      <c r="D86" s="4" t="n">
        <v>46399</v>
      </c>
      <c r="E86" s="3" t="n">
        <v>48000000</v>
      </c>
      <c r="F86" s="2" t="s">
        <v>30</v>
      </c>
    </row>
    <row r="87" customFormat="false" ht="31.5" hidden="false" customHeight="true" outlineLevel="0" collapsed="false">
      <c r="A87" s="2" t="s">
        <v>19</v>
      </c>
      <c r="B87" s="2" t="s">
        <v>114</v>
      </c>
      <c r="C87" s="2" t="s">
        <v>21</v>
      </c>
      <c r="D87" s="4" t="n">
        <v>46399</v>
      </c>
      <c r="E87" s="3" t="n">
        <v>38000000</v>
      </c>
      <c r="F87" s="2" t="s">
        <v>32</v>
      </c>
    </row>
    <row r="88" customFormat="false" ht="31.5" hidden="false" customHeight="true" outlineLevel="0" collapsed="false">
      <c r="A88" s="2" t="s">
        <v>19</v>
      </c>
      <c r="B88" s="2" t="s">
        <v>115</v>
      </c>
      <c r="C88" s="2" t="s">
        <v>21</v>
      </c>
      <c r="D88" s="4" t="n">
        <v>46399</v>
      </c>
      <c r="E88" s="3" t="n">
        <v>28000000</v>
      </c>
      <c r="F88" s="2" t="s">
        <v>34</v>
      </c>
    </row>
    <row r="89" customFormat="false" ht="31.5" hidden="false" customHeight="true" outlineLevel="0" collapsed="false">
      <c r="A89" s="2" t="s">
        <v>19</v>
      </c>
      <c r="B89" s="2" t="s">
        <v>116</v>
      </c>
      <c r="C89" s="2" t="s">
        <v>21</v>
      </c>
      <c r="D89" s="4" t="n">
        <v>46399</v>
      </c>
      <c r="E89" s="3" t="n">
        <v>21000000</v>
      </c>
      <c r="F89" s="2" t="s">
        <v>36</v>
      </c>
    </row>
    <row r="90" customFormat="false" ht="31.5" hidden="false" customHeight="true" outlineLevel="0" collapsed="false">
      <c r="A90" s="2" t="s">
        <v>19</v>
      </c>
      <c r="B90" s="2" t="s">
        <v>117</v>
      </c>
      <c r="C90" s="2" t="s">
        <v>21</v>
      </c>
      <c r="D90" s="4" t="n">
        <v>46406</v>
      </c>
      <c r="E90" s="3" t="n">
        <v>132000000</v>
      </c>
      <c r="F90" s="2" t="s">
        <v>22</v>
      </c>
    </row>
    <row r="91" customFormat="false" ht="31.5" hidden="false" customHeight="true" outlineLevel="0" collapsed="false">
      <c r="A91" s="2" t="s">
        <v>19</v>
      </c>
      <c r="B91" s="2" t="s">
        <v>118</v>
      </c>
      <c r="C91" s="2" t="s">
        <v>21</v>
      </c>
      <c r="D91" s="4" t="n">
        <v>46406</v>
      </c>
      <c r="E91" s="3" t="n">
        <v>106000000</v>
      </c>
      <c r="F91" s="2" t="s">
        <v>24</v>
      </c>
    </row>
    <row r="92" customFormat="false" ht="31.5" hidden="false" customHeight="true" outlineLevel="0" collapsed="false">
      <c r="A92" s="2" t="s">
        <v>19</v>
      </c>
      <c r="B92" s="2" t="s">
        <v>119</v>
      </c>
      <c r="C92" s="2" t="s">
        <v>21</v>
      </c>
      <c r="D92" s="4" t="n">
        <v>46406</v>
      </c>
      <c r="E92" s="3" t="n">
        <v>79000000</v>
      </c>
      <c r="F92" s="2" t="s">
        <v>26</v>
      </c>
    </row>
    <row r="93" customFormat="false" ht="31.5" hidden="false" customHeight="true" outlineLevel="0" collapsed="false">
      <c r="A93" s="2" t="s">
        <v>19</v>
      </c>
      <c r="B93" s="2" t="s">
        <v>120</v>
      </c>
      <c r="C93" s="2" t="s">
        <v>21</v>
      </c>
      <c r="D93" s="4" t="n">
        <v>46406</v>
      </c>
      <c r="E93" s="3" t="n">
        <v>63000000</v>
      </c>
      <c r="F93" s="2" t="s">
        <v>28</v>
      </c>
    </row>
    <row r="94" customFormat="false" ht="31.5" hidden="false" customHeight="true" outlineLevel="0" collapsed="false">
      <c r="A94" s="2" t="s">
        <v>19</v>
      </c>
      <c r="B94" s="2" t="s">
        <v>121</v>
      </c>
      <c r="C94" s="2" t="s">
        <v>21</v>
      </c>
      <c r="D94" s="4" t="n">
        <v>46406</v>
      </c>
      <c r="E94" s="3" t="n">
        <v>53000000</v>
      </c>
      <c r="F94" s="2" t="s">
        <v>30</v>
      </c>
    </row>
    <row r="95" customFormat="false" ht="31.5" hidden="false" customHeight="true" outlineLevel="0" collapsed="false">
      <c r="A95" s="2" t="s">
        <v>19</v>
      </c>
      <c r="B95" s="2" t="s">
        <v>122</v>
      </c>
      <c r="C95" s="2" t="s">
        <v>21</v>
      </c>
      <c r="D95" s="4" t="n">
        <v>46406</v>
      </c>
      <c r="E95" s="3" t="n">
        <v>42000000</v>
      </c>
      <c r="F95" s="2" t="s">
        <v>32</v>
      </c>
    </row>
    <row r="96" customFormat="false" ht="31.5" hidden="false" customHeight="true" outlineLevel="0" collapsed="false">
      <c r="A96" s="2" t="s">
        <v>19</v>
      </c>
      <c r="B96" s="2" t="s">
        <v>123</v>
      </c>
      <c r="C96" s="2" t="s">
        <v>21</v>
      </c>
      <c r="D96" s="4" t="n">
        <v>46406</v>
      </c>
      <c r="E96" s="3" t="n">
        <v>31000000</v>
      </c>
      <c r="F96" s="2" t="s">
        <v>34</v>
      </c>
    </row>
    <row r="97" customFormat="false" ht="31.5" hidden="false" customHeight="true" outlineLevel="0" collapsed="false">
      <c r="A97" s="2" t="s">
        <v>19</v>
      </c>
      <c r="B97" s="2" t="s">
        <v>124</v>
      </c>
      <c r="C97" s="2" t="s">
        <v>21</v>
      </c>
      <c r="D97" s="4" t="n">
        <v>46406</v>
      </c>
      <c r="E97" s="3" t="n">
        <v>24000000</v>
      </c>
      <c r="F97" s="2" t="s">
        <v>36</v>
      </c>
    </row>
    <row r="98" customFormat="false" ht="31.5" hidden="false" customHeight="true" outlineLevel="0" collapsed="false">
      <c r="A98" s="2" t="s">
        <v>19</v>
      </c>
      <c r="B98" s="2" t="s">
        <v>125</v>
      </c>
      <c r="C98" s="2" t="s">
        <v>21</v>
      </c>
      <c r="D98" s="4" t="n">
        <v>46413</v>
      </c>
      <c r="E98" s="3" t="n">
        <v>130000000</v>
      </c>
      <c r="F98" s="2" t="s">
        <v>22</v>
      </c>
    </row>
    <row r="99" customFormat="false" ht="31.5" hidden="false" customHeight="true" outlineLevel="0" collapsed="false">
      <c r="A99" s="2" t="s">
        <v>19</v>
      </c>
      <c r="B99" s="2" t="s">
        <v>126</v>
      </c>
      <c r="C99" s="2" t="s">
        <v>21</v>
      </c>
      <c r="D99" s="4" t="n">
        <v>46413</v>
      </c>
      <c r="E99" s="3" t="n">
        <v>104000000</v>
      </c>
      <c r="F99" s="2" t="s">
        <v>24</v>
      </c>
    </row>
    <row r="100" customFormat="false" ht="31.5" hidden="false" customHeight="true" outlineLevel="0" collapsed="false">
      <c r="A100" s="2" t="s">
        <v>19</v>
      </c>
      <c r="B100" s="2" t="s">
        <v>127</v>
      </c>
      <c r="C100" s="2" t="s">
        <v>21</v>
      </c>
      <c r="D100" s="4" t="n">
        <v>46413</v>
      </c>
      <c r="E100" s="3" t="n">
        <v>78000000</v>
      </c>
      <c r="F100" s="2" t="s">
        <v>26</v>
      </c>
    </row>
    <row r="101" customFormat="false" ht="31.5" hidden="false" customHeight="true" outlineLevel="0" collapsed="false">
      <c r="A101" s="2" t="s">
        <v>19</v>
      </c>
      <c r="B101" s="2" t="s">
        <v>128</v>
      </c>
      <c r="C101" s="2" t="s">
        <v>21</v>
      </c>
      <c r="D101" s="4" t="n">
        <v>46413</v>
      </c>
      <c r="E101" s="3" t="n">
        <v>62000000</v>
      </c>
      <c r="F101" s="2" t="s">
        <v>28</v>
      </c>
    </row>
    <row r="102" customFormat="false" ht="31.5" hidden="false" customHeight="true" outlineLevel="0" collapsed="false">
      <c r="A102" s="2" t="s">
        <v>19</v>
      </c>
      <c r="B102" s="2" t="s">
        <v>129</v>
      </c>
      <c r="C102" s="2" t="s">
        <v>21</v>
      </c>
      <c r="D102" s="4" t="n">
        <v>46413</v>
      </c>
      <c r="E102" s="3" t="n">
        <v>52000000</v>
      </c>
      <c r="F102" s="2" t="s">
        <v>30</v>
      </c>
    </row>
    <row r="103" customFormat="false" ht="31.5" hidden="false" customHeight="true" outlineLevel="0" collapsed="false">
      <c r="A103" s="2" t="s">
        <v>19</v>
      </c>
      <c r="B103" s="2" t="s">
        <v>130</v>
      </c>
      <c r="C103" s="2" t="s">
        <v>21</v>
      </c>
      <c r="D103" s="4" t="n">
        <v>46413</v>
      </c>
      <c r="E103" s="3" t="n">
        <v>41000000</v>
      </c>
      <c r="F103" s="2" t="s">
        <v>32</v>
      </c>
    </row>
    <row r="104" customFormat="false" ht="31.5" hidden="false" customHeight="true" outlineLevel="0" collapsed="false">
      <c r="A104" s="2" t="s">
        <v>19</v>
      </c>
      <c r="B104" s="2" t="s">
        <v>131</v>
      </c>
      <c r="C104" s="2" t="s">
        <v>21</v>
      </c>
      <c r="D104" s="4" t="n">
        <v>46413</v>
      </c>
      <c r="E104" s="3" t="n">
        <v>31000000</v>
      </c>
      <c r="F104" s="2" t="s">
        <v>34</v>
      </c>
    </row>
    <row r="105" customFormat="false" ht="31.5" hidden="false" customHeight="true" outlineLevel="0" collapsed="false">
      <c r="A105" s="2" t="s">
        <v>19</v>
      </c>
      <c r="B105" s="2" t="s">
        <v>132</v>
      </c>
      <c r="C105" s="2" t="s">
        <v>21</v>
      </c>
      <c r="D105" s="4" t="n">
        <v>46413</v>
      </c>
      <c r="E105" s="3" t="n">
        <v>22000000</v>
      </c>
      <c r="F105" s="2" t="s">
        <v>36</v>
      </c>
    </row>
    <row r="106" customFormat="false" ht="31.5" hidden="false" customHeight="true" outlineLevel="0" collapsed="false">
      <c r="A106" s="2" t="s">
        <v>19</v>
      </c>
      <c r="B106" s="2" t="s">
        <v>133</v>
      </c>
      <c r="C106" s="2" t="s">
        <v>134</v>
      </c>
      <c r="D106" s="4" t="n">
        <v>46332</v>
      </c>
      <c r="E106" s="3" t="n">
        <v>100000000</v>
      </c>
      <c r="F106" s="2" t="s">
        <v>135</v>
      </c>
    </row>
    <row r="107" customFormat="false" ht="31.5" hidden="false" customHeight="true" outlineLevel="0" collapsed="false">
      <c r="A107" s="2" t="s">
        <v>19</v>
      </c>
      <c r="B107" s="2" t="s">
        <v>136</v>
      </c>
      <c r="C107" s="2" t="s">
        <v>134</v>
      </c>
      <c r="D107" s="4" t="n">
        <v>46332</v>
      </c>
      <c r="E107" s="3" t="n">
        <v>80000000</v>
      </c>
      <c r="F107" s="2" t="s">
        <v>137</v>
      </c>
    </row>
    <row r="108" customFormat="false" ht="31.5" hidden="false" customHeight="true" outlineLevel="0" collapsed="false">
      <c r="A108" s="2" t="s">
        <v>19</v>
      </c>
      <c r="B108" s="2" t="s">
        <v>138</v>
      </c>
      <c r="C108" s="2" t="s">
        <v>134</v>
      </c>
      <c r="D108" s="4" t="n">
        <v>46332</v>
      </c>
      <c r="E108" s="3" t="n">
        <v>60000000</v>
      </c>
      <c r="F108" s="2" t="s">
        <v>139</v>
      </c>
    </row>
    <row r="109" customFormat="false" ht="31.5" hidden="false" customHeight="true" outlineLevel="0" collapsed="false">
      <c r="A109" s="2" t="s">
        <v>19</v>
      </c>
      <c r="B109" s="2" t="s">
        <v>140</v>
      </c>
      <c r="C109" s="2" t="s">
        <v>134</v>
      </c>
      <c r="D109" s="4" t="n">
        <v>46332</v>
      </c>
      <c r="E109" s="3" t="n">
        <v>48000000</v>
      </c>
      <c r="F109" s="2" t="s">
        <v>141</v>
      </c>
    </row>
    <row r="110" customFormat="false" ht="31.5" hidden="false" customHeight="true" outlineLevel="0" collapsed="false">
      <c r="A110" s="2" t="s">
        <v>19</v>
      </c>
      <c r="B110" s="2" t="s">
        <v>142</v>
      </c>
      <c r="C110" s="2" t="s">
        <v>134</v>
      </c>
      <c r="D110" s="4" t="n">
        <v>46332</v>
      </c>
      <c r="E110" s="3" t="n">
        <v>40000000</v>
      </c>
      <c r="F110" s="2" t="s">
        <v>143</v>
      </c>
    </row>
    <row r="111" customFormat="false" ht="31.5" hidden="false" customHeight="true" outlineLevel="0" collapsed="false">
      <c r="A111" s="2" t="s">
        <v>19</v>
      </c>
      <c r="B111" s="2" t="s">
        <v>144</v>
      </c>
      <c r="C111" s="2" t="s">
        <v>134</v>
      </c>
      <c r="D111" s="4" t="n">
        <v>46332</v>
      </c>
      <c r="E111" s="3" t="n">
        <v>32000000</v>
      </c>
      <c r="F111" s="2" t="s">
        <v>145</v>
      </c>
    </row>
    <row r="112" customFormat="false" ht="31.5" hidden="false" customHeight="true" outlineLevel="0" collapsed="false">
      <c r="A112" s="2" t="s">
        <v>19</v>
      </c>
      <c r="B112" s="2" t="s">
        <v>146</v>
      </c>
      <c r="C112" s="2" t="s">
        <v>134</v>
      </c>
      <c r="D112" s="4" t="n">
        <v>46332</v>
      </c>
      <c r="E112" s="3" t="n">
        <v>24000000</v>
      </c>
      <c r="F112" s="2" t="s">
        <v>147</v>
      </c>
    </row>
    <row r="113" customFormat="false" ht="31.5" hidden="false" customHeight="true" outlineLevel="0" collapsed="false">
      <c r="A113" s="2" t="s">
        <v>19</v>
      </c>
      <c r="B113" s="2" t="s">
        <v>148</v>
      </c>
      <c r="C113" s="2" t="s">
        <v>134</v>
      </c>
      <c r="D113" s="4" t="n">
        <v>46332</v>
      </c>
      <c r="E113" s="3" t="n">
        <v>16000000</v>
      </c>
      <c r="F113" s="2" t="s">
        <v>149</v>
      </c>
    </row>
    <row r="114" customFormat="false" ht="31.5" hidden="false" customHeight="true" outlineLevel="0" collapsed="false">
      <c r="A114" s="2" t="s">
        <v>19</v>
      </c>
      <c r="B114" s="2" t="s">
        <v>150</v>
      </c>
      <c r="C114" s="2" t="s">
        <v>134</v>
      </c>
      <c r="D114" s="4" t="n">
        <v>46339</v>
      </c>
      <c r="E114" s="3" t="n">
        <v>110000000</v>
      </c>
      <c r="F114" s="2" t="s">
        <v>135</v>
      </c>
    </row>
    <row r="115" customFormat="false" ht="31.5" hidden="false" customHeight="true" outlineLevel="0" collapsed="false">
      <c r="A115" s="2" t="s">
        <v>19</v>
      </c>
      <c r="B115" s="2" t="s">
        <v>151</v>
      </c>
      <c r="C115" s="2" t="s">
        <v>134</v>
      </c>
      <c r="D115" s="4" t="n">
        <v>46339</v>
      </c>
      <c r="E115" s="3" t="n">
        <v>88000000</v>
      </c>
      <c r="F115" s="2" t="s">
        <v>137</v>
      </c>
    </row>
    <row r="116" customFormat="false" ht="31.5" hidden="false" customHeight="true" outlineLevel="0" collapsed="false">
      <c r="A116" s="2" t="s">
        <v>19</v>
      </c>
      <c r="B116" s="2" t="s">
        <v>152</v>
      </c>
      <c r="C116" s="2" t="s">
        <v>134</v>
      </c>
      <c r="D116" s="4" t="n">
        <v>46339</v>
      </c>
      <c r="E116" s="3" t="n">
        <v>66000000</v>
      </c>
      <c r="F116" s="2" t="s">
        <v>139</v>
      </c>
    </row>
    <row r="117" customFormat="false" ht="31.5" hidden="false" customHeight="true" outlineLevel="0" collapsed="false">
      <c r="A117" s="2" t="s">
        <v>19</v>
      </c>
      <c r="B117" s="2" t="s">
        <v>153</v>
      </c>
      <c r="C117" s="2" t="s">
        <v>134</v>
      </c>
      <c r="D117" s="4" t="n">
        <v>46339</v>
      </c>
      <c r="E117" s="3" t="n">
        <v>52000000</v>
      </c>
      <c r="F117" s="2" t="s">
        <v>141</v>
      </c>
    </row>
    <row r="118" customFormat="false" ht="31.5" hidden="false" customHeight="true" outlineLevel="0" collapsed="false">
      <c r="A118" s="2" t="s">
        <v>19</v>
      </c>
      <c r="B118" s="2" t="s">
        <v>154</v>
      </c>
      <c r="C118" s="2" t="s">
        <v>134</v>
      </c>
      <c r="D118" s="4" t="n">
        <v>46339</v>
      </c>
      <c r="E118" s="3" t="n">
        <v>44000000</v>
      </c>
      <c r="F118" s="2" t="s">
        <v>143</v>
      </c>
    </row>
    <row r="119" customFormat="false" ht="31.5" hidden="false" customHeight="true" outlineLevel="0" collapsed="false">
      <c r="A119" s="2" t="s">
        <v>19</v>
      </c>
      <c r="B119" s="2" t="s">
        <v>155</v>
      </c>
      <c r="C119" s="2" t="s">
        <v>134</v>
      </c>
      <c r="D119" s="4" t="n">
        <v>46339</v>
      </c>
      <c r="E119" s="3" t="n">
        <v>35000000</v>
      </c>
      <c r="F119" s="2" t="s">
        <v>145</v>
      </c>
    </row>
    <row r="120" customFormat="false" ht="31.5" hidden="false" customHeight="true" outlineLevel="0" collapsed="false">
      <c r="A120" s="2" t="s">
        <v>19</v>
      </c>
      <c r="B120" s="2" t="s">
        <v>156</v>
      </c>
      <c r="C120" s="2" t="s">
        <v>134</v>
      </c>
      <c r="D120" s="4" t="n">
        <v>46339</v>
      </c>
      <c r="E120" s="3" t="n">
        <v>26000000</v>
      </c>
      <c r="F120" s="2" t="s">
        <v>147</v>
      </c>
    </row>
    <row r="121" customFormat="false" ht="31.5" hidden="false" customHeight="true" outlineLevel="0" collapsed="false">
      <c r="A121" s="2" t="s">
        <v>19</v>
      </c>
      <c r="B121" s="2" t="s">
        <v>157</v>
      </c>
      <c r="C121" s="2" t="s">
        <v>134</v>
      </c>
      <c r="D121" s="4" t="n">
        <v>46339</v>
      </c>
      <c r="E121" s="3" t="n">
        <v>19000000</v>
      </c>
      <c r="F121" s="2" t="s">
        <v>149</v>
      </c>
    </row>
    <row r="122" customFormat="false" ht="31.5" hidden="false" customHeight="true" outlineLevel="0" collapsed="false">
      <c r="A122" s="2" t="s">
        <v>19</v>
      </c>
      <c r="B122" s="2" t="s">
        <v>158</v>
      </c>
      <c r="C122" s="2" t="s">
        <v>134</v>
      </c>
      <c r="D122" s="4" t="n">
        <v>46342</v>
      </c>
      <c r="E122" s="3" t="n">
        <v>100000000</v>
      </c>
      <c r="F122" s="2" t="s">
        <v>135</v>
      </c>
    </row>
    <row r="123" customFormat="false" ht="31.5" hidden="false" customHeight="true" outlineLevel="0" collapsed="false">
      <c r="A123" s="2" t="s">
        <v>19</v>
      </c>
      <c r="B123" s="2" t="s">
        <v>159</v>
      </c>
      <c r="C123" s="2" t="s">
        <v>134</v>
      </c>
      <c r="D123" s="4" t="n">
        <v>46344</v>
      </c>
      <c r="E123" s="3" t="n">
        <v>170000000</v>
      </c>
      <c r="F123" s="2" t="s">
        <v>137</v>
      </c>
    </row>
    <row r="124" customFormat="false" ht="31.5" hidden="false" customHeight="true" outlineLevel="0" collapsed="false">
      <c r="A124" s="2" t="s">
        <v>19</v>
      </c>
      <c r="B124" s="2" t="s">
        <v>160</v>
      </c>
      <c r="C124" s="2" t="s">
        <v>134</v>
      </c>
      <c r="D124" s="4" t="n">
        <v>46345</v>
      </c>
      <c r="E124" s="3" t="n">
        <v>90000000</v>
      </c>
      <c r="F124" s="2" t="s">
        <v>139</v>
      </c>
    </row>
    <row r="125" customFormat="false" ht="31.5" hidden="false" customHeight="true" outlineLevel="0" collapsed="false">
      <c r="A125" s="2" t="s">
        <v>19</v>
      </c>
      <c r="B125" s="2" t="s">
        <v>161</v>
      </c>
      <c r="C125" s="2" t="s">
        <v>134</v>
      </c>
      <c r="D125" s="4" t="n">
        <v>46346</v>
      </c>
      <c r="E125" s="3" t="n">
        <v>60000000</v>
      </c>
      <c r="F125" s="2" t="s">
        <v>141</v>
      </c>
    </row>
    <row r="126" customFormat="false" ht="31.5" hidden="false" customHeight="true" outlineLevel="0" collapsed="false">
      <c r="A126" s="2" t="s">
        <v>19</v>
      </c>
      <c r="B126" s="2" t="s">
        <v>162</v>
      </c>
      <c r="C126" s="2" t="s">
        <v>134</v>
      </c>
      <c r="D126" s="4" t="n">
        <v>46346</v>
      </c>
      <c r="E126" s="3" t="n">
        <v>40000000</v>
      </c>
      <c r="F126" s="2" t="s">
        <v>143</v>
      </c>
    </row>
    <row r="127" customFormat="false" ht="31.5" hidden="false" customHeight="true" outlineLevel="0" collapsed="false">
      <c r="A127" s="2" t="s">
        <v>19</v>
      </c>
      <c r="B127" s="2" t="s">
        <v>163</v>
      </c>
      <c r="C127" s="2" t="s">
        <v>134</v>
      </c>
      <c r="D127" s="4" t="n">
        <v>46346</v>
      </c>
      <c r="E127" s="3" t="n">
        <v>30000000</v>
      </c>
      <c r="F127" s="2" t="s">
        <v>145</v>
      </c>
    </row>
    <row r="128" customFormat="false" ht="31.5" hidden="false" customHeight="true" outlineLevel="0" collapsed="false">
      <c r="A128" s="2" t="s">
        <v>19</v>
      </c>
      <c r="B128" s="2" t="s">
        <v>164</v>
      </c>
      <c r="C128" s="2" t="s">
        <v>134</v>
      </c>
      <c r="D128" s="4" t="n">
        <v>46346</v>
      </c>
      <c r="E128" s="3" t="n">
        <v>20000000</v>
      </c>
      <c r="F128" s="2" t="s">
        <v>147</v>
      </c>
    </row>
    <row r="129" customFormat="false" ht="31.5" hidden="false" customHeight="true" outlineLevel="0" collapsed="false">
      <c r="A129" s="2" t="s">
        <v>19</v>
      </c>
      <c r="B129" s="2" t="s">
        <v>165</v>
      </c>
      <c r="C129" s="2" t="s">
        <v>134</v>
      </c>
      <c r="D129" s="4" t="n">
        <v>46346</v>
      </c>
      <c r="E129" s="3" t="n">
        <v>10000000</v>
      </c>
      <c r="F129" s="2" t="s">
        <v>149</v>
      </c>
    </row>
    <row r="130" customFormat="false" ht="31.5" hidden="false" customHeight="true" outlineLevel="0" collapsed="false">
      <c r="A130" s="2" t="s">
        <v>19</v>
      </c>
      <c r="B130" s="2" t="s">
        <v>166</v>
      </c>
      <c r="C130" s="2" t="s">
        <v>134</v>
      </c>
      <c r="D130" s="4" t="n">
        <v>46353</v>
      </c>
      <c r="E130" s="3" t="n">
        <v>105000000</v>
      </c>
      <c r="F130" s="2" t="s">
        <v>135</v>
      </c>
    </row>
    <row r="131" customFormat="false" ht="31.5" hidden="false" customHeight="true" outlineLevel="0" collapsed="false">
      <c r="A131" s="2" t="s">
        <v>19</v>
      </c>
      <c r="B131" s="2" t="s">
        <v>167</v>
      </c>
      <c r="C131" s="2" t="s">
        <v>134</v>
      </c>
      <c r="D131" s="4" t="n">
        <v>46353</v>
      </c>
      <c r="E131" s="3" t="n">
        <v>84000000</v>
      </c>
      <c r="F131" s="2" t="s">
        <v>137</v>
      </c>
    </row>
    <row r="132" customFormat="false" ht="31.5" hidden="false" customHeight="true" outlineLevel="0" collapsed="false">
      <c r="A132" s="2" t="s">
        <v>19</v>
      </c>
      <c r="B132" s="2" t="s">
        <v>168</v>
      </c>
      <c r="C132" s="2" t="s">
        <v>134</v>
      </c>
      <c r="D132" s="4" t="n">
        <v>46353</v>
      </c>
      <c r="E132" s="3" t="n">
        <v>63000000</v>
      </c>
      <c r="F132" s="2" t="s">
        <v>139</v>
      </c>
    </row>
    <row r="133" customFormat="false" ht="31.5" hidden="false" customHeight="true" outlineLevel="0" collapsed="false">
      <c r="A133" s="2" t="s">
        <v>19</v>
      </c>
      <c r="B133" s="2" t="s">
        <v>169</v>
      </c>
      <c r="C133" s="2" t="s">
        <v>134</v>
      </c>
      <c r="D133" s="4" t="n">
        <v>46353</v>
      </c>
      <c r="E133" s="3" t="n">
        <v>50000000</v>
      </c>
      <c r="F133" s="2" t="s">
        <v>141</v>
      </c>
    </row>
    <row r="134" customFormat="false" ht="31.5" hidden="false" customHeight="true" outlineLevel="0" collapsed="false">
      <c r="A134" s="2" t="s">
        <v>19</v>
      </c>
      <c r="B134" s="2" t="s">
        <v>170</v>
      </c>
      <c r="C134" s="2" t="s">
        <v>134</v>
      </c>
      <c r="D134" s="4" t="n">
        <v>46353</v>
      </c>
      <c r="E134" s="3" t="n">
        <v>42000000</v>
      </c>
      <c r="F134" s="2" t="s">
        <v>143</v>
      </c>
    </row>
    <row r="135" customFormat="false" ht="31.5" hidden="false" customHeight="true" outlineLevel="0" collapsed="false">
      <c r="A135" s="2" t="s">
        <v>19</v>
      </c>
      <c r="B135" s="2" t="s">
        <v>171</v>
      </c>
      <c r="C135" s="2" t="s">
        <v>134</v>
      </c>
      <c r="D135" s="4" t="n">
        <v>46353</v>
      </c>
      <c r="E135" s="3" t="n">
        <v>33000000</v>
      </c>
      <c r="F135" s="2" t="s">
        <v>145</v>
      </c>
    </row>
    <row r="136" customFormat="false" ht="31.5" hidden="false" customHeight="true" outlineLevel="0" collapsed="false">
      <c r="A136" s="2" t="s">
        <v>19</v>
      </c>
      <c r="B136" s="2" t="s">
        <v>172</v>
      </c>
      <c r="C136" s="2" t="s">
        <v>134</v>
      </c>
      <c r="D136" s="4" t="n">
        <v>46353</v>
      </c>
      <c r="E136" s="3" t="n">
        <v>25000000</v>
      </c>
      <c r="F136" s="2" t="s">
        <v>147</v>
      </c>
    </row>
    <row r="137" customFormat="false" ht="31.5" hidden="false" customHeight="true" outlineLevel="0" collapsed="false">
      <c r="A137" s="2" t="s">
        <v>19</v>
      </c>
      <c r="B137" s="2" t="s">
        <v>173</v>
      </c>
      <c r="C137" s="2" t="s">
        <v>134</v>
      </c>
      <c r="D137" s="4" t="n">
        <v>46353</v>
      </c>
      <c r="E137" s="3" t="n">
        <v>18000000</v>
      </c>
      <c r="F137" s="2" t="s">
        <v>149</v>
      </c>
    </row>
    <row r="138" customFormat="false" ht="31.5" hidden="false" customHeight="true" outlineLevel="0" collapsed="false">
      <c r="A138" s="2" t="s">
        <v>19</v>
      </c>
      <c r="B138" s="2" t="s">
        <v>174</v>
      </c>
      <c r="C138" s="2" t="s">
        <v>134</v>
      </c>
      <c r="D138" s="4" t="n">
        <v>46360</v>
      </c>
      <c r="E138" s="3" t="n">
        <v>115000000</v>
      </c>
      <c r="F138" s="2" t="s">
        <v>135</v>
      </c>
    </row>
    <row r="139" customFormat="false" ht="31.5" hidden="false" customHeight="true" outlineLevel="0" collapsed="false">
      <c r="A139" s="2" t="s">
        <v>19</v>
      </c>
      <c r="B139" s="2" t="s">
        <v>175</v>
      </c>
      <c r="C139" s="2" t="s">
        <v>134</v>
      </c>
      <c r="D139" s="4" t="n">
        <v>46360</v>
      </c>
      <c r="E139" s="3" t="n">
        <v>92000000</v>
      </c>
      <c r="F139" s="2" t="s">
        <v>137</v>
      </c>
    </row>
    <row r="140" customFormat="false" ht="31.5" hidden="false" customHeight="true" outlineLevel="0" collapsed="false">
      <c r="A140" s="2" t="s">
        <v>19</v>
      </c>
      <c r="B140" s="2" t="s">
        <v>176</v>
      </c>
      <c r="C140" s="2" t="s">
        <v>134</v>
      </c>
      <c r="D140" s="4" t="n">
        <v>46360</v>
      </c>
      <c r="E140" s="3" t="n">
        <v>69000000</v>
      </c>
      <c r="F140" s="2" t="s">
        <v>139</v>
      </c>
    </row>
    <row r="141" customFormat="false" ht="31.5" hidden="false" customHeight="true" outlineLevel="0" collapsed="false">
      <c r="A141" s="2" t="s">
        <v>19</v>
      </c>
      <c r="B141" s="2" t="s">
        <v>177</v>
      </c>
      <c r="C141" s="2" t="s">
        <v>134</v>
      </c>
      <c r="D141" s="4" t="n">
        <v>46360</v>
      </c>
      <c r="E141" s="3" t="n">
        <v>55000000</v>
      </c>
      <c r="F141" s="2" t="s">
        <v>141</v>
      </c>
    </row>
    <row r="142" customFormat="false" ht="31.5" hidden="false" customHeight="true" outlineLevel="0" collapsed="false">
      <c r="A142" s="2" t="s">
        <v>19</v>
      </c>
      <c r="B142" s="2" t="s">
        <v>178</v>
      </c>
      <c r="C142" s="2" t="s">
        <v>134</v>
      </c>
      <c r="D142" s="4" t="n">
        <v>46360</v>
      </c>
      <c r="E142" s="3" t="n">
        <v>46000000</v>
      </c>
      <c r="F142" s="2" t="s">
        <v>143</v>
      </c>
    </row>
    <row r="143" customFormat="false" ht="31.5" hidden="false" customHeight="true" outlineLevel="0" collapsed="false">
      <c r="A143" s="2" t="s">
        <v>19</v>
      </c>
      <c r="B143" s="2" t="s">
        <v>179</v>
      </c>
      <c r="C143" s="2" t="s">
        <v>134</v>
      </c>
      <c r="D143" s="4" t="n">
        <v>46360</v>
      </c>
      <c r="E143" s="3" t="n">
        <v>36000000</v>
      </c>
      <c r="F143" s="2" t="s">
        <v>145</v>
      </c>
    </row>
    <row r="144" customFormat="false" ht="31.5" hidden="false" customHeight="true" outlineLevel="0" collapsed="false">
      <c r="A144" s="2" t="s">
        <v>19</v>
      </c>
      <c r="B144" s="2" t="s">
        <v>180</v>
      </c>
      <c r="C144" s="2" t="s">
        <v>134</v>
      </c>
      <c r="D144" s="4" t="n">
        <v>46360</v>
      </c>
      <c r="E144" s="3" t="n">
        <v>27000000</v>
      </c>
      <c r="F144" s="2" t="s">
        <v>147</v>
      </c>
    </row>
    <row r="145" customFormat="false" ht="31.5" hidden="false" customHeight="true" outlineLevel="0" collapsed="false">
      <c r="A145" s="2" t="s">
        <v>19</v>
      </c>
      <c r="B145" s="2" t="s">
        <v>181</v>
      </c>
      <c r="C145" s="2" t="s">
        <v>134</v>
      </c>
      <c r="D145" s="4" t="n">
        <v>46360</v>
      </c>
      <c r="E145" s="3" t="n">
        <v>20000000</v>
      </c>
      <c r="F145" s="2" t="s">
        <v>149</v>
      </c>
    </row>
    <row r="146" customFormat="false" ht="31.5" hidden="false" customHeight="true" outlineLevel="0" collapsed="false">
      <c r="A146" s="2" t="s">
        <v>19</v>
      </c>
      <c r="B146" s="2" t="s">
        <v>182</v>
      </c>
      <c r="C146" s="2" t="s">
        <v>134</v>
      </c>
      <c r="D146" s="4" t="n">
        <v>46367</v>
      </c>
      <c r="E146" s="3" t="n">
        <v>117000000</v>
      </c>
      <c r="F146" s="2" t="s">
        <v>135</v>
      </c>
    </row>
    <row r="147" customFormat="false" ht="31.5" hidden="false" customHeight="true" outlineLevel="0" collapsed="false">
      <c r="A147" s="2" t="s">
        <v>19</v>
      </c>
      <c r="B147" s="2" t="s">
        <v>183</v>
      </c>
      <c r="C147" s="2" t="s">
        <v>134</v>
      </c>
      <c r="D147" s="4" t="n">
        <v>46367</v>
      </c>
      <c r="E147" s="3" t="n">
        <v>94000000</v>
      </c>
      <c r="F147" s="2" t="s">
        <v>137</v>
      </c>
    </row>
    <row r="148" customFormat="false" ht="31.5" hidden="false" customHeight="true" outlineLevel="0" collapsed="false">
      <c r="A148" s="2" t="s">
        <v>19</v>
      </c>
      <c r="B148" s="2" t="s">
        <v>184</v>
      </c>
      <c r="C148" s="2" t="s">
        <v>134</v>
      </c>
      <c r="D148" s="4" t="n">
        <v>46367</v>
      </c>
      <c r="E148" s="3" t="n">
        <v>70000000</v>
      </c>
      <c r="F148" s="2" t="s">
        <v>139</v>
      </c>
    </row>
    <row r="149" customFormat="false" ht="31.5" hidden="false" customHeight="true" outlineLevel="0" collapsed="false">
      <c r="A149" s="2" t="s">
        <v>19</v>
      </c>
      <c r="B149" s="2" t="s">
        <v>185</v>
      </c>
      <c r="C149" s="2" t="s">
        <v>134</v>
      </c>
      <c r="D149" s="4" t="n">
        <v>46367</v>
      </c>
      <c r="E149" s="3" t="n">
        <v>56000000</v>
      </c>
      <c r="F149" s="2" t="s">
        <v>141</v>
      </c>
    </row>
    <row r="150" customFormat="false" ht="31.5" hidden="false" customHeight="true" outlineLevel="0" collapsed="false">
      <c r="A150" s="2" t="s">
        <v>19</v>
      </c>
      <c r="B150" s="2" t="s">
        <v>186</v>
      </c>
      <c r="C150" s="2" t="s">
        <v>134</v>
      </c>
      <c r="D150" s="4" t="n">
        <v>46367</v>
      </c>
      <c r="E150" s="3" t="n">
        <v>47000000</v>
      </c>
      <c r="F150" s="2" t="s">
        <v>143</v>
      </c>
    </row>
    <row r="151" customFormat="false" ht="31.5" hidden="false" customHeight="true" outlineLevel="0" collapsed="false">
      <c r="A151" s="2" t="s">
        <v>19</v>
      </c>
      <c r="B151" s="2" t="s">
        <v>187</v>
      </c>
      <c r="C151" s="2" t="s">
        <v>134</v>
      </c>
      <c r="D151" s="4" t="n">
        <v>46367</v>
      </c>
      <c r="E151" s="3" t="n">
        <v>37000000</v>
      </c>
      <c r="F151" s="2" t="s">
        <v>145</v>
      </c>
    </row>
    <row r="152" customFormat="false" ht="31.5" hidden="false" customHeight="true" outlineLevel="0" collapsed="false">
      <c r="A152" s="2" t="s">
        <v>19</v>
      </c>
      <c r="B152" s="2" t="s">
        <v>188</v>
      </c>
      <c r="C152" s="2" t="s">
        <v>134</v>
      </c>
      <c r="D152" s="4" t="n">
        <v>46367</v>
      </c>
      <c r="E152" s="3" t="n">
        <v>28000000</v>
      </c>
      <c r="F152" s="2" t="s">
        <v>147</v>
      </c>
    </row>
    <row r="153" customFormat="false" ht="31.5" hidden="false" customHeight="true" outlineLevel="0" collapsed="false">
      <c r="A153" s="2" t="s">
        <v>19</v>
      </c>
      <c r="B153" s="2" t="s">
        <v>189</v>
      </c>
      <c r="C153" s="2" t="s">
        <v>134</v>
      </c>
      <c r="D153" s="4" t="n">
        <v>46367</v>
      </c>
      <c r="E153" s="3" t="n">
        <v>21000000</v>
      </c>
      <c r="F153" s="2" t="s">
        <v>149</v>
      </c>
    </row>
    <row r="154" customFormat="false" ht="31.5" hidden="false" customHeight="true" outlineLevel="0" collapsed="false">
      <c r="A154" s="2" t="s">
        <v>19</v>
      </c>
      <c r="B154" s="2" t="s">
        <v>190</v>
      </c>
      <c r="C154" s="2" t="s">
        <v>134</v>
      </c>
      <c r="D154" s="4" t="n">
        <v>46374</v>
      </c>
      <c r="E154" s="3" t="n">
        <v>120000000</v>
      </c>
      <c r="F154" s="2" t="s">
        <v>135</v>
      </c>
    </row>
    <row r="155" customFormat="false" ht="31.5" hidden="false" customHeight="true" outlineLevel="0" collapsed="false">
      <c r="A155" s="2" t="s">
        <v>19</v>
      </c>
      <c r="B155" s="2" t="s">
        <v>191</v>
      </c>
      <c r="C155" s="2" t="s">
        <v>134</v>
      </c>
      <c r="D155" s="4" t="n">
        <v>46374</v>
      </c>
      <c r="E155" s="3" t="n">
        <v>96000000</v>
      </c>
      <c r="F155" s="2" t="s">
        <v>137</v>
      </c>
    </row>
    <row r="156" customFormat="false" ht="31.5" hidden="false" customHeight="true" outlineLevel="0" collapsed="false">
      <c r="A156" s="2" t="s">
        <v>19</v>
      </c>
      <c r="B156" s="2" t="s">
        <v>192</v>
      </c>
      <c r="C156" s="2" t="s">
        <v>134</v>
      </c>
      <c r="D156" s="4" t="n">
        <v>46374</v>
      </c>
      <c r="E156" s="3" t="n">
        <v>72000000</v>
      </c>
      <c r="F156" s="2" t="s">
        <v>139</v>
      </c>
    </row>
    <row r="157" customFormat="false" ht="31.5" hidden="false" customHeight="true" outlineLevel="0" collapsed="false">
      <c r="A157" s="2" t="s">
        <v>19</v>
      </c>
      <c r="B157" s="2" t="s">
        <v>193</v>
      </c>
      <c r="C157" s="2" t="s">
        <v>134</v>
      </c>
      <c r="D157" s="4" t="n">
        <v>46374</v>
      </c>
      <c r="E157" s="3" t="n">
        <v>57000000</v>
      </c>
      <c r="F157" s="2" t="s">
        <v>141</v>
      </c>
    </row>
    <row r="158" customFormat="false" ht="31.5" hidden="false" customHeight="true" outlineLevel="0" collapsed="false">
      <c r="A158" s="2" t="s">
        <v>19</v>
      </c>
      <c r="B158" s="2" t="s">
        <v>194</v>
      </c>
      <c r="C158" s="2" t="s">
        <v>134</v>
      </c>
      <c r="D158" s="4" t="n">
        <v>46374</v>
      </c>
      <c r="E158" s="3" t="n">
        <v>48000000</v>
      </c>
      <c r="F158" s="2" t="s">
        <v>143</v>
      </c>
    </row>
    <row r="159" customFormat="false" ht="31.5" hidden="false" customHeight="true" outlineLevel="0" collapsed="false">
      <c r="A159" s="2" t="s">
        <v>19</v>
      </c>
      <c r="B159" s="2" t="s">
        <v>195</v>
      </c>
      <c r="C159" s="2" t="s">
        <v>134</v>
      </c>
      <c r="D159" s="4" t="n">
        <v>46374</v>
      </c>
      <c r="E159" s="3" t="n">
        <v>38000000</v>
      </c>
      <c r="F159" s="2" t="s">
        <v>145</v>
      </c>
    </row>
    <row r="160" customFormat="false" ht="31.5" hidden="false" customHeight="true" outlineLevel="0" collapsed="false">
      <c r="A160" s="2" t="s">
        <v>19</v>
      </c>
      <c r="B160" s="2" t="s">
        <v>196</v>
      </c>
      <c r="C160" s="2" t="s">
        <v>134</v>
      </c>
      <c r="D160" s="4" t="n">
        <v>46374</v>
      </c>
      <c r="E160" s="3" t="n">
        <v>28000000</v>
      </c>
      <c r="F160" s="2" t="s">
        <v>147</v>
      </c>
    </row>
    <row r="161" customFormat="false" ht="31.5" hidden="false" customHeight="true" outlineLevel="0" collapsed="false">
      <c r="A161" s="2" t="s">
        <v>19</v>
      </c>
      <c r="B161" s="2" t="s">
        <v>197</v>
      </c>
      <c r="C161" s="2" t="s">
        <v>134</v>
      </c>
      <c r="D161" s="4" t="n">
        <v>46374</v>
      </c>
      <c r="E161" s="3" t="n">
        <v>21000000</v>
      </c>
      <c r="F161" s="2" t="s">
        <v>149</v>
      </c>
    </row>
    <row r="162" customFormat="false" ht="31.5" hidden="false" customHeight="true" outlineLevel="0" collapsed="false">
      <c r="A162" s="2" t="s">
        <v>19</v>
      </c>
      <c r="B162" s="2" t="s">
        <v>198</v>
      </c>
      <c r="C162" s="2" t="s">
        <v>134</v>
      </c>
      <c r="D162" s="4" t="n">
        <v>46381</v>
      </c>
      <c r="E162" s="3" t="n">
        <v>122000000</v>
      </c>
      <c r="F162" s="2" t="s">
        <v>135</v>
      </c>
    </row>
    <row r="163" customFormat="false" ht="31.5" hidden="false" customHeight="true" outlineLevel="0" collapsed="false">
      <c r="A163" s="2" t="s">
        <v>19</v>
      </c>
      <c r="B163" s="2" t="s">
        <v>199</v>
      </c>
      <c r="C163" s="2" t="s">
        <v>134</v>
      </c>
      <c r="D163" s="4" t="n">
        <v>46381</v>
      </c>
      <c r="E163" s="3" t="n">
        <v>98000000</v>
      </c>
      <c r="F163" s="2" t="s">
        <v>137</v>
      </c>
    </row>
    <row r="164" customFormat="false" ht="31.5" hidden="false" customHeight="true" outlineLevel="0" collapsed="false">
      <c r="A164" s="2" t="s">
        <v>19</v>
      </c>
      <c r="B164" s="2" t="s">
        <v>200</v>
      </c>
      <c r="C164" s="2" t="s">
        <v>134</v>
      </c>
      <c r="D164" s="4" t="n">
        <v>46381</v>
      </c>
      <c r="E164" s="3" t="n">
        <v>73000000</v>
      </c>
      <c r="F164" s="2" t="s">
        <v>139</v>
      </c>
    </row>
    <row r="165" customFormat="false" ht="31.5" hidden="false" customHeight="true" outlineLevel="0" collapsed="false">
      <c r="A165" s="2" t="s">
        <v>19</v>
      </c>
      <c r="B165" s="2" t="s">
        <v>201</v>
      </c>
      <c r="C165" s="2" t="s">
        <v>134</v>
      </c>
      <c r="D165" s="4" t="n">
        <v>46381</v>
      </c>
      <c r="E165" s="3" t="n">
        <v>58000000</v>
      </c>
      <c r="F165" s="2" t="s">
        <v>141</v>
      </c>
    </row>
    <row r="166" customFormat="false" ht="31.5" hidden="false" customHeight="true" outlineLevel="0" collapsed="false">
      <c r="A166" s="2" t="s">
        <v>19</v>
      </c>
      <c r="B166" s="2" t="s">
        <v>202</v>
      </c>
      <c r="C166" s="2" t="s">
        <v>134</v>
      </c>
      <c r="D166" s="4" t="n">
        <v>46381</v>
      </c>
      <c r="E166" s="3" t="n">
        <v>49000000</v>
      </c>
      <c r="F166" s="2" t="s">
        <v>143</v>
      </c>
    </row>
    <row r="167" customFormat="false" ht="31.5" hidden="false" customHeight="true" outlineLevel="0" collapsed="false">
      <c r="A167" s="2" t="s">
        <v>19</v>
      </c>
      <c r="B167" s="2" t="s">
        <v>203</v>
      </c>
      <c r="C167" s="2" t="s">
        <v>134</v>
      </c>
      <c r="D167" s="4" t="n">
        <v>46381</v>
      </c>
      <c r="E167" s="3" t="n">
        <v>39000000</v>
      </c>
      <c r="F167" s="2" t="s">
        <v>145</v>
      </c>
    </row>
    <row r="168" customFormat="false" ht="31.5" hidden="false" customHeight="true" outlineLevel="0" collapsed="false">
      <c r="A168" s="2" t="s">
        <v>19</v>
      </c>
      <c r="B168" s="2" t="s">
        <v>204</v>
      </c>
      <c r="C168" s="2" t="s">
        <v>134</v>
      </c>
      <c r="D168" s="4" t="n">
        <v>46381</v>
      </c>
      <c r="E168" s="3" t="n">
        <v>29000000</v>
      </c>
      <c r="F168" s="2" t="s">
        <v>147</v>
      </c>
    </row>
    <row r="169" customFormat="false" ht="31.5" hidden="false" customHeight="true" outlineLevel="0" collapsed="false">
      <c r="A169" s="2" t="s">
        <v>19</v>
      </c>
      <c r="B169" s="2" t="s">
        <v>205</v>
      </c>
      <c r="C169" s="2" t="s">
        <v>134</v>
      </c>
      <c r="D169" s="4" t="n">
        <v>46381</v>
      </c>
      <c r="E169" s="3" t="n">
        <v>22000000</v>
      </c>
      <c r="F169" s="2" t="s">
        <v>149</v>
      </c>
    </row>
    <row r="170" customFormat="false" ht="31.5" hidden="false" customHeight="true" outlineLevel="0" collapsed="false">
      <c r="A170" s="2" t="s">
        <v>19</v>
      </c>
      <c r="B170" s="2" t="s">
        <v>206</v>
      </c>
      <c r="C170" s="2" t="s">
        <v>134</v>
      </c>
      <c r="D170" s="4" t="n">
        <v>46388</v>
      </c>
      <c r="E170" s="3" t="n">
        <v>130000000</v>
      </c>
      <c r="F170" s="2" t="s">
        <v>135</v>
      </c>
    </row>
    <row r="171" customFormat="false" ht="31.5" hidden="false" customHeight="true" outlineLevel="0" collapsed="false">
      <c r="A171" s="2" t="s">
        <v>19</v>
      </c>
      <c r="B171" s="2" t="s">
        <v>207</v>
      </c>
      <c r="C171" s="2" t="s">
        <v>134</v>
      </c>
      <c r="D171" s="4" t="n">
        <v>46388</v>
      </c>
      <c r="E171" s="3" t="n">
        <v>104000000</v>
      </c>
      <c r="F171" s="2" t="s">
        <v>137</v>
      </c>
    </row>
    <row r="172" customFormat="false" ht="31.5" hidden="false" customHeight="true" outlineLevel="0" collapsed="false">
      <c r="A172" s="2" t="s">
        <v>19</v>
      </c>
      <c r="B172" s="2" t="s">
        <v>208</v>
      </c>
      <c r="C172" s="2" t="s">
        <v>134</v>
      </c>
      <c r="D172" s="4" t="n">
        <v>46388</v>
      </c>
      <c r="E172" s="3" t="n">
        <v>78000000</v>
      </c>
      <c r="F172" s="2" t="s">
        <v>139</v>
      </c>
    </row>
    <row r="173" customFormat="false" ht="31.5" hidden="false" customHeight="true" outlineLevel="0" collapsed="false">
      <c r="A173" s="2" t="s">
        <v>19</v>
      </c>
      <c r="B173" s="2" t="s">
        <v>209</v>
      </c>
      <c r="C173" s="2" t="s">
        <v>134</v>
      </c>
      <c r="D173" s="4" t="n">
        <v>46388</v>
      </c>
      <c r="E173" s="3" t="n">
        <v>62000000</v>
      </c>
      <c r="F173" s="2" t="s">
        <v>141</v>
      </c>
    </row>
    <row r="174" customFormat="false" ht="31.5" hidden="false" customHeight="true" outlineLevel="0" collapsed="false">
      <c r="A174" s="2" t="s">
        <v>19</v>
      </c>
      <c r="B174" s="2" t="s">
        <v>210</v>
      </c>
      <c r="C174" s="2" t="s">
        <v>134</v>
      </c>
      <c r="D174" s="4" t="n">
        <v>46388</v>
      </c>
      <c r="E174" s="3" t="n">
        <v>52000000</v>
      </c>
      <c r="F174" s="2" t="s">
        <v>143</v>
      </c>
    </row>
    <row r="175" customFormat="false" ht="31.5" hidden="false" customHeight="true" outlineLevel="0" collapsed="false">
      <c r="A175" s="2" t="s">
        <v>19</v>
      </c>
      <c r="B175" s="2" t="s">
        <v>211</v>
      </c>
      <c r="C175" s="2" t="s">
        <v>134</v>
      </c>
      <c r="D175" s="4" t="n">
        <v>46388</v>
      </c>
      <c r="E175" s="3" t="n">
        <v>41000000</v>
      </c>
      <c r="F175" s="2" t="s">
        <v>145</v>
      </c>
    </row>
    <row r="176" customFormat="false" ht="31.5" hidden="false" customHeight="true" outlineLevel="0" collapsed="false">
      <c r="A176" s="2" t="s">
        <v>19</v>
      </c>
      <c r="B176" s="2" t="s">
        <v>212</v>
      </c>
      <c r="C176" s="2" t="s">
        <v>134</v>
      </c>
      <c r="D176" s="4" t="n">
        <v>46388</v>
      </c>
      <c r="E176" s="3" t="n">
        <v>31000000</v>
      </c>
      <c r="F176" s="2" t="s">
        <v>147</v>
      </c>
    </row>
    <row r="177" customFormat="false" ht="31.5" hidden="false" customHeight="true" outlineLevel="0" collapsed="false">
      <c r="A177" s="2" t="s">
        <v>19</v>
      </c>
      <c r="B177" s="2" t="s">
        <v>213</v>
      </c>
      <c r="C177" s="2" t="s">
        <v>134</v>
      </c>
      <c r="D177" s="4" t="n">
        <v>46388</v>
      </c>
      <c r="E177" s="3" t="n">
        <v>22000000</v>
      </c>
      <c r="F177" s="2" t="s">
        <v>149</v>
      </c>
    </row>
    <row r="178" customFormat="false" ht="31.5" hidden="false" customHeight="true" outlineLevel="0" collapsed="false">
      <c r="A178" s="2" t="s">
        <v>19</v>
      </c>
      <c r="B178" s="2" t="s">
        <v>214</v>
      </c>
      <c r="C178" s="2" t="s">
        <v>134</v>
      </c>
      <c r="D178" s="4" t="n">
        <v>46395</v>
      </c>
      <c r="E178" s="3" t="n">
        <v>125000000</v>
      </c>
      <c r="F178" s="2" t="s">
        <v>135</v>
      </c>
    </row>
    <row r="179" customFormat="false" ht="31.5" hidden="false" customHeight="true" outlineLevel="0" collapsed="false">
      <c r="A179" s="2" t="s">
        <v>19</v>
      </c>
      <c r="B179" s="2" t="s">
        <v>215</v>
      </c>
      <c r="C179" s="2" t="s">
        <v>134</v>
      </c>
      <c r="D179" s="4" t="n">
        <v>46395</v>
      </c>
      <c r="E179" s="3" t="n">
        <v>100000000</v>
      </c>
      <c r="F179" s="2" t="s">
        <v>137</v>
      </c>
    </row>
    <row r="180" customFormat="false" ht="31.5" hidden="false" customHeight="true" outlineLevel="0" collapsed="false">
      <c r="A180" s="2" t="s">
        <v>19</v>
      </c>
      <c r="B180" s="2" t="s">
        <v>216</v>
      </c>
      <c r="C180" s="2" t="s">
        <v>134</v>
      </c>
      <c r="D180" s="4" t="n">
        <v>46395</v>
      </c>
      <c r="E180" s="3" t="n">
        <v>75000000</v>
      </c>
      <c r="F180" s="2" t="s">
        <v>139</v>
      </c>
    </row>
    <row r="181" customFormat="false" ht="31.5" hidden="false" customHeight="true" outlineLevel="0" collapsed="false">
      <c r="A181" s="2" t="s">
        <v>19</v>
      </c>
      <c r="B181" s="2" t="s">
        <v>217</v>
      </c>
      <c r="C181" s="2" t="s">
        <v>134</v>
      </c>
      <c r="D181" s="4" t="n">
        <v>46395</v>
      </c>
      <c r="E181" s="3" t="n">
        <v>60000000</v>
      </c>
      <c r="F181" s="2" t="s">
        <v>141</v>
      </c>
    </row>
    <row r="182" customFormat="false" ht="31.5" hidden="false" customHeight="true" outlineLevel="0" collapsed="false">
      <c r="A182" s="2" t="s">
        <v>19</v>
      </c>
      <c r="B182" s="2" t="s">
        <v>218</v>
      </c>
      <c r="C182" s="2" t="s">
        <v>134</v>
      </c>
      <c r="D182" s="4" t="n">
        <v>46395</v>
      </c>
      <c r="E182" s="3" t="n">
        <v>50000000</v>
      </c>
      <c r="F182" s="2" t="s">
        <v>143</v>
      </c>
    </row>
    <row r="183" customFormat="false" ht="31.5" hidden="false" customHeight="true" outlineLevel="0" collapsed="false">
      <c r="A183" s="2" t="s">
        <v>19</v>
      </c>
      <c r="B183" s="2" t="s">
        <v>219</v>
      </c>
      <c r="C183" s="2" t="s">
        <v>134</v>
      </c>
      <c r="D183" s="4" t="n">
        <v>46395</v>
      </c>
      <c r="E183" s="3" t="n">
        <v>40000000</v>
      </c>
      <c r="F183" s="2" t="s">
        <v>145</v>
      </c>
    </row>
    <row r="184" customFormat="false" ht="31.5" hidden="false" customHeight="true" outlineLevel="0" collapsed="false">
      <c r="A184" s="2" t="s">
        <v>19</v>
      </c>
      <c r="B184" s="2" t="s">
        <v>220</v>
      </c>
      <c r="C184" s="2" t="s">
        <v>134</v>
      </c>
      <c r="D184" s="4" t="n">
        <v>46395</v>
      </c>
      <c r="E184" s="3" t="n">
        <v>30000000</v>
      </c>
      <c r="F184" s="2" t="s">
        <v>147</v>
      </c>
    </row>
    <row r="185" customFormat="false" ht="31.5" hidden="false" customHeight="true" outlineLevel="0" collapsed="false">
      <c r="A185" s="2" t="s">
        <v>19</v>
      </c>
      <c r="B185" s="2" t="s">
        <v>221</v>
      </c>
      <c r="C185" s="2" t="s">
        <v>134</v>
      </c>
      <c r="D185" s="4" t="n">
        <v>46395</v>
      </c>
      <c r="E185" s="3" t="n">
        <v>20000000</v>
      </c>
      <c r="F185" s="2" t="s">
        <v>149</v>
      </c>
    </row>
    <row r="186" customFormat="false" ht="31.5" hidden="false" customHeight="true" outlineLevel="0" collapsed="false">
      <c r="A186" s="2" t="s">
        <v>19</v>
      </c>
      <c r="B186" s="2" t="s">
        <v>222</v>
      </c>
      <c r="C186" s="2" t="s">
        <v>134</v>
      </c>
      <c r="D186" s="4" t="n">
        <v>46402</v>
      </c>
      <c r="E186" s="3" t="n">
        <v>122000000</v>
      </c>
      <c r="F186" s="2" t="s">
        <v>135</v>
      </c>
    </row>
    <row r="187" customFormat="false" ht="31.5" hidden="false" customHeight="true" outlineLevel="0" collapsed="false">
      <c r="A187" s="2" t="s">
        <v>19</v>
      </c>
      <c r="B187" s="2" t="s">
        <v>223</v>
      </c>
      <c r="C187" s="2" t="s">
        <v>134</v>
      </c>
      <c r="D187" s="4" t="n">
        <v>46402</v>
      </c>
      <c r="E187" s="3" t="n">
        <v>98000000</v>
      </c>
      <c r="F187" s="2" t="s">
        <v>137</v>
      </c>
    </row>
    <row r="188" customFormat="false" ht="31.5" hidden="false" customHeight="true" outlineLevel="0" collapsed="false">
      <c r="A188" s="2" t="s">
        <v>19</v>
      </c>
      <c r="B188" s="2" t="s">
        <v>224</v>
      </c>
      <c r="C188" s="2" t="s">
        <v>134</v>
      </c>
      <c r="D188" s="4" t="n">
        <v>46402</v>
      </c>
      <c r="E188" s="3" t="n">
        <v>73000000</v>
      </c>
      <c r="F188" s="2" t="s">
        <v>139</v>
      </c>
    </row>
    <row r="189" customFormat="false" ht="31.5" hidden="false" customHeight="true" outlineLevel="0" collapsed="false">
      <c r="A189" s="2" t="s">
        <v>19</v>
      </c>
      <c r="B189" s="2" t="s">
        <v>225</v>
      </c>
      <c r="C189" s="2" t="s">
        <v>134</v>
      </c>
      <c r="D189" s="4" t="n">
        <v>46402</v>
      </c>
      <c r="E189" s="3" t="n">
        <v>58000000</v>
      </c>
      <c r="F189" s="2" t="s">
        <v>141</v>
      </c>
    </row>
    <row r="190" customFormat="false" ht="31.5" hidden="false" customHeight="true" outlineLevel="0" collapsed="false">
      <c r="A190" s="2" t="s">
        <v>19</v>
      </c>
      <c r="B190" s="2" t="s">
        <v>226</v>
      </c>
      <c r="C190" s="2" t="s">
        <v>134</v>
      </c>
      <c r="D190" s="4" t="n">
        <v>46402</v>
      </c>
      <c r="E190" s="3" t="n">
        <v>49000000</v>
      </c>
      <c r="F190" s="2" t="s">
        <v>143</v>
      </c>
    </row>
    <row r="191" customFormat="false" ht="31.5" hidden="false" customHeight="true" outlineLevel="0" collapsed="false">
      <c r="A191" s="2" t="s">
        <v>19</v>
      </c>
      <c r="B191" s="2" t="s">
        <v>227</v>
      </c>
      <c r="C191" s="2" t="s">
        <v>134</v>
      </c>
      <c r="D191" s="4" t="n">
        <v>46402</v>
      </c>
      <c r="E191" s="3" t="n">
        <v>39000000</v>
      </c>
      <c r="F191" s="2" t="s">
        <v>145</v>
      </c>
    </row>
    <row r="192" customFormat="false" ht="31.5" hidden="false" customHeight="true" outlineLevel="0" collapsed="false">
      <c r="A192" s="2" t="s">
        <v>19</v>
      </c>
      <c r="B192" s="2" t="s">
        <v>228</v>
      </c>
      <c r="C192" s="2" t="s">
        <v>134</v>
      </c>
      <c r="D192" s="4" t="n">
        <v>46402</v>
      </c>
      <c r="E192" s="3" t="n">
        <v>29000000</v>
      </c>
      <c r="F192" s="2" t="s">
        <v>147</v>
      </c>
    </row>
    <row r="193" customFormat="false" ht="31.5" hidden="false" customHeight="true" outlineLevel="0" collapsed="false">
      <c r="A193" s="2" t="s">
        <v>19</v>
      </c>
      <c r="B193" s="2" t="s">
        <v>229</v>
      </c>
      <c r="C193" s="2" t="s">
        <v>134</v>
      </c>
      <c r="D193" s="4" t="n">
        <v>46402</v>
      </c>
      <c r="E193" s="3" t="n">
        <v>22000000</v>
      </c>
      <c r="F193" s="2" t="s">
        <v>149</v>
      </c>
    </row>
    <row r="194" customFormat="false" ht="31.5" hidden="false" customHeight="true" outlineLevel="0" collapsed="false">
      <c r="A194" s="2" t="s">
        <v>19</v>
      </c>
      <c r="B194" s="2" t="s">
        <v>230</v>
      </c>
      <c r="C194" s="2" t="s">
        <v>134</v>
      </c>
      <c r="D194" s="4" t="n">
        <v>46409</v>
      </c>
      <c r="E194" s="3" t="n">
        <v>127000000</v>
      </c>
      <c r="F194" s="2" t="s">
        <v>135</v>
      </c>
    </row>
    <row r="195" customFormat="false" ht="31.5" hidden="false" customHeight="true" outlineLevel="0" collapsed="false">
      <c r="A195" s="2" t="s">
        <v>19</v>
      </c>
      <c r="B195" s="2" t="s">
        <v>231</v>
      </c>
      <c r="C195" s="2" t="s">
        <v>134</v>
      </c>
      <c r="D195" s="4" t="n">
        <v>46409</v>
      </c>
      <c r="E195" s="3" t="n">
        <v>102000000</v>
      </c>
      <c r="F195" s="2" t="s">
        <v>137</v>
      </c>
    </row>
    <row r="196" customFormat="false" ht="31.5" hidden="false" customHeight="true" outlineLevel="0" collapsed="false">
      <c r="A196" s="2" t="s">
        <v>19</v>
      </c>
      <c r="B196" s="2" t="s">
        <v>232</v>
      </c>
      <c r="C196" s="2" t="s">
        <v>134</v>
      </c>
      <c r="D196" s="4" t="n">
        <v>46409</v>
      </c>
      <c r="E196" s="3" t="n">
        <v>76000000</v>
      </c>
      <c r="F196" s="2" t="s">
        <v>139</v>
      </c>
    </row>
    <row r="197" customFormat="false" ht="31.5" hidden="false" customHeight="true" outlineLevel="0" collapsed="false">
      <c r="A197" s="2" t="s">
        <v>19</v>
      </c>
      <c r="B197" s="2" t="s">
        <v>233</v>
      </c>
      <c r="C197" s="2" t="s">
        <v>134</v>
      </c>
      <c r="D197" s="4" t="n">
        <v>46409</v>
      </c>
      <c r="E197" s="3" t="n">
        <v>61000000</v>
      </c>
      <c r="F197" s="2" t="s">
        <v>141</v>
      </c>
    </row>
    <row r="198" customFormat="false" ht="31.5" hidden="false" customHeight="true" outlineLevel="0" collapsed="false">
      <c r="A198" s="2" t="s">
        <v>19</v>
      </c>
      <c r="B198" s="2" t="s">
        <v>234</v>
      </c>
      <c r="C198" s="2" t="s">
        <v>134</v>
      </c>
      <c r="D198" s="4" t="n">
        <v>46409</v>
      </c>
      <c r="E198" s="3" t="n">
        <v>51000000</v>
      </c>
      <c r="F198" s="2" t="s">
        <v>143</v>
      </c>
    </row>
    <row r="199" customFormat="false" ht="31.5" hidden="false" customHeight="true" outlineLevel="0" collapsed="false">
      <c r="A199" s="2" t="s">
        <v>19</v>
      </c>
      <c r="B199" s="2" t="s">
        <v>235</v>
      </c>
      <c r="C199" s="2" t="s">
        <v>134</v>
      </c>
      <c r="D199" s="4" t="n">
        <v>46409</v>
      </c>
      <c r="E199" s="3" t="n">
        <v>40000000</v>
      </c>
      <c r="F199" s="2" t="s">
        <v>145</v>
      </c>
    </row>
    <row r="200" customFormat="false" ht="31.5" hidden="false" customHeight="true" outlineLevel="0" collapsed="false">
      <c r="A200" s="2" t="s">
        <v>19</v>
      </c>
      <c r="B200" s="2" t="s">
        <v>236</v>
      </c>
      <c r="C200" s="2" t="s">
        <v>134</v>
      </c>
      <c r="D200" s="4" t="n">
        <v>46409</v>
      </c>
      <c r="E200" s="3" t="n">
        <v>30000000</v>
      </c>
      <c r="F200" s="2" t="s">
        <v>147</v>
      </c>
    </row>
    <row r="201" customFormat="false" ht="31.5" hidden="false" customHeight="true" outlineLevel="0" collapsed="false">
      <c r="A201" s="2" t="s">
        <v>19</v>
      </c>
      <c r="B201" s="2" t="s">
        <v>237</v>
      </c>
      <c r="C201" s="2" t="s">
        <v>134</v>
      </c>
      <c r="D201" s="4" t="n">
        <v>46409</v>
      </c>
      <c r="E201" s="3" t="n">
        <v>23000000</v>
      </c>
      <c r="F201" s="2" t="s">
        <v>149</v>
      </c>
    </row>
    <row r="202" customFormat="false" ht="31.5" hidden="false" customHeight="true" outlineLevel="0" collapsed="false">
      <c r="A202" s="2" t="s">
        <v>19</v>
      </c>
      <c r="B202" s="2" t="s">
        <v>238</v>
      </c>
      <c r="C202" s="2" t="s">
        <v>134</v>
      </c>
      <c r="D202" s="4" t="n">
        <v>46416</v>
      </c>
      <c r="E202" s="3" t="n">
        <v>130000000</v>
      </c>
      <c r="F202" s="2" t="s">
        <v>135</v>
      </c>
    </row>
    <row r="203" customFormat="false" ht="31.5" hidden="false" customHeight="true" outlineLevel="0" collapsed="false">
      <c r="A203" s="2" t="s">
        <v>19</v>
      </c>
      <c r="B203" s="2" t="s">
        <v>239</v>
      </c>
      <c r="C203" s="2" t="s">
        <v>134</v>
      </c>
      <c r="D203" s="4" t="n">
        <v>46416</v>
      </c>
      <c r="E203" s="3" t="n">
        <v>104000000</v>
      </c>
      <c r="F203" s="2" t="s">
        <v>137</v>
      </c>
    </row>
    <row r="204" customFormat="false" ht="31.5" hidden="false" customHeight="true" outlineLevel="0" collapsed="false">
      <c r="A204" s="2" t="s">
        <v>19</v>
      </c>
      <c r="B204" s="2" t="s">
        <v>240</v>
      </c>
      <c r="C204" s="2" t="s">
        <v>134</v>
      </c>
      <c r="D204" s="4" t="n">
        <v>46416</v>
      </c>
      <c r="E204" s="3" t="n">
        <v>78000000</v>
      </c>
      <c r="F204" s="2" t="s">
        <v>139</v>
      </c>
    </row>
    <row r="205" customFormat="false" ht="31.5" hidden="false" customHeight="true" outlineLevel="0" collapsed="false">
      <c r="A205" s="2" t="s">
        <v>19</v>
      </c>
      <c r="B205" s="2" t="s">
        <v>241</v>
      </c>
      <c r="C205" s="2" t="s">
        <v>134</v>
      </c>
      <c r="D205" s="4" t="n">
        <v>46416</v>
      </c>
      <c r="E205" s="3" t="n">
        <v>62000000</v>
      </c>
      <c r="F205" s="2" t="s">
        <v>141</v>
      </c>
    </row>
    <row r="206" customFormat="false" ht="31.5" hidden="false" customHeight="true" outlineLevel="0" collapsed="false">
      <c r="A206" s="2" t="s">
        <v>19</v>
      </c>
      <c r="B206" s="2" t="s">
        <v>242</v>
      </c>
      <c r="C206" s="2" t="s">
        <v>134</v>
      </c>
      <c r="D206" s="4" t="n">
        <v>46416</v>
      </c>
      <c r="E206" s="3" t="n">
        <v>52000000</v>
      </c>
      <c r="F206" s="2" t="s">
        <v>143</v>
      </c>
    </row>
    <row r="207" customFormat="false" ht="31.5" hidden="false" customHeight="true" outlineLevel="0" collapsed="false">
      <c r="A207" s="2" t="s">
        <v>19</v>
      </c>
      <c r="B207" s="2" t="s">
        <v>243</v>
      </c>
      <c r="C207" s="2" t="s">
        <v>134</v>
      </c>
      <c r="D207" s="4" t="n">
        <v>46416</v>
      </c>
      <c r="E207" s="3" t="n">
        <v>41000000</v>
      </c>
      <c r="F207" s="2" t="s">
        <v>145</v>
      </c>
    </row>
    <row r="208" customFormat="false" ht="31.5" hidden="false" customHeight="true" outlineLevel="0" collapsed="false">
      <c r="A208" s="2" t="s">
        <v>19</v>
      </c>
      <c r="B208" s="2" t="s">
        <v>244</v>
      </c>
      <c r="C208" s="2" t="s">
        <v>134</v>
      </c>
      <c r="D208" s="4" t="n">
        <v>46416</v>
      </c>
      <c r="E208" s="3" t="n">
        <v>31000000</v>
      </c>
      <c r="F208" s="2" t="s">
        <v>147</v>
      </c>
    </row>
    <row r="209" customFormat="false" ht="31.5" hidden="false" customHeight="true" outlineLevel="0" collapsed="false">
      <c r="A209" s="2" t="s">
        <v>19</v>
      </c>
      <c r="B209" s="2" t="s">
        <v>245</v>
      </c>
      <c r="C209" s="2" t="s">
        <v>134</v>
      </c>
      <c r="D209" s="4" t="n">
        <v>46416</v>
      </c>
      <c r="E209" s="3" t="n">
        <v>22000000</v>
      </c>
      <c r="F209" s="2" t="s">
        <v>149</v>
      </c>
    </row>
    <row r="210" customFormat="false" ht="31.5" hidden="false" customHeight="true" outlineLevel="0" collapsed="false">
      <c r="A210" s="2" t="s">
        <v>246</v>
      </c>
      <c r="B210" s="2" t="s">
        <v>20</v>
      </c>
      <c r="C210" s="2" t="s">
        <v>21</v>
      </c>
      <c r="D210" s="4" t="n">
        <v>46329</v>
      </c>
      <c r="E210" s="3" t="n">
        <v>105000000</v>
      </c>
      <c r="F210" s="2" t="s">
        <v>22</v>
      </c>
    </row>
    <row r="211" customFormat="false" ht="31.5" hidden="false" customHeight="true" outlineLevel="0" collapsed="false">
      <c r="A211" s="2" t="s">
        <v>246</v>
      </c>
      <c r="B211" s="2" t="s">
        <v>23</v>
      </c>
      <c r="C211" s="2" t="s">
        <v>21</v>
      </c>
      <c r="D211" s="4" t="n">
        <v>46329</v>
      </c>
      <c r="E211" s="3" t="n">
        <v>84000000</v>
      </c>
      <c r="F211" s="2" t="s">
        <v>24</v>
      </c>
    </row>
    <row r="212" customFormat="false" ht="31.5" hidden="false" customHeight="true" outlineLevel="0" collapsed="false">
      <c r="A212" s="2" t="s">
        <v>246</v>
      </c>
      <c r="B212" s="2" t="s">
        <v>25</v>
      </c>
      <c r="C212" s="2" t="s">
        <v>21</v>
      </c>
      <c r="D212" s="4" t="n">
        <v>46329</v>
      </c>
      <c r="E212" s="3" t="n">
        <v>63000000</v>
      </c>
      <c r="F212" s="2" t="s">
        <v>26</v>
      </c>
    </row>
    <row r="213" customFormat="false" ht="31.5" hidden="false" customHeight="true" outlineLevel="0" collapsed="false">
      <c r="A213" s="2" t="s">
        <v>246</v>
      </c>
      <c r="B213" s="2" t="s">
        <v>27</v>
      </c>
      <c r="C213" s="2" t="s">
        <v>21</v>
      </c>
      <c r="D213" s="4" t="n">
        <v>46329</v>
      </c>
      <c r="E213" s="3" t="n">
        <v>50000000</v>
      </c>
      <c r="F213" s="2" t="s">
        <v>28</v>
      </c>
    </row>
    <row r="214" customFormat="false" ht="31.5" hidden="false" customHeight="true" outlineLevel="0" collapsed="false">
      <c r="A214" s="2" t="s">
        <v>246</v>
      </c>
      <c r="B214" s="2" t="s">
        <v>29</v>
      </c>
      <c r="C214" s="2" t="s">
        <v>21</v>
      </c>
      <c r="D214" s="4" t="n">
        <v>46329</v>
      </c>
      <c r="E214" s="3" t="n">
        <v>42000000</v>
      </c>
      <c r="F214" s="2" t="s">
        <v>30</v>
      </c>
    </row>
    <row r="215" customFormat="false" ht="31.5" hidden="false" customHeight="true" outlineLevel="0" collapsed="false">
      <c r="A215" s="2" t="s">
        <v>246</v>
      </c>
      <c r="B215" s="2" t="s">
        <v>31</v>
      </c>
      <c r="C215" s="2" t="s">
        <v>21</v>
      </c>
      <c r="D215" s="4" t="n">
        <v>46329</v>
      </c>
      <c r="E215" s="3" t="n">
        <v>33000000</v>
      </c>
      <c r="F215" s="2" t="s">
        <v>32</v>
      </c>
    </row>
    <row r="216" customFormat="false" ht="31.5" hidden="false" customHeight="true" outlineLevel="0" collapsed="false">
      <c r="A216" s="2" t="s">
        <v>246</v>
      </c>
      <c r="B216" s="2" t="s">
        <v>33</v>
      </c>
      <c r="C216" s="2" t="s">
        <v>21</v>
      </c>
      <c r="D216" s="4" t="n">
        <v>46329</v>
      </c>
      <c r="E216" s="3" t="n">
        <v>25000000</v>
      </c>
      <c r="F216" s="2" t="s">
        <v>34</v>
      </c>
    </row>
    <row r="217" customFormat="false" ht="31.5" hidden="false" customHeight="true" outlineLevel="0" collapsed="false">
      <c r="A217" s="2" t="s">
        <v>246</v>
      </c>
      <c r="B217" s="2" t="s">
        <v>35</v>
      </c>
      <c r="C217" s="2" t="s">
        <v>21</v>
      </c>
      <c r="D217" s="4" t="n">
        <v>46329</v>
      </c>
      <c r="E217" s="3" t="n">
        <v>18000000</v>
      </c>
      <c r="F217" s="2" t="s">
        <v>36</v>
      </c>
    </row>
    <row r="218" customFormat="false" ht="31.5" hidden="false" customHeight="true" outlineLevel="0" collapsed="false">
      <c r="A218" s="2" t="s">
        <v>246</v>
      </c>
      <c r="B218" s="2" t="s">
        <v>37</v>
      </c>
      <c r="C218" s="2" t="s">
        <v>21</v>
      </c>
      <c r="D218" s="4" t="n">
        <v>46336</v>
      </c>
      <c r="E218" s="3" t="n">
        <v>115000000</v>
      </c>
      <c r="F218" s="2" t="s">
        <v>22</v>
      </c>
    </row>
    <row r="219" customFormat="false" ht="31.5" hidden="false" customHeight="true" outlineLevel="0" collapsed="false">
      <c r="A219" s="2" t="s">
        <v>246</v>
      </c>
      <c r="B219" s="2" t="s">
        <v>38</v>
      </c>
      <c r="C219" s="2" t="s">
        <v>21</v>
      </c>
      <c r="D219" s="4" t="n">
        <v>46336</v>
      </c>
      <c r="E219" s="3" t="n">
        <v>92000000</v>
      </c>
      <c r="F219" s="2" t="s">
        <v>24</v>
      </c>
    </row>
    <row r="220" customFormat="false" ht="31.5" hidden="false" customHeight="true" outlineLevel="0" collapsed="false">
      <c r="A220" s="2" t="s">
        <v>246</v>
      </c>
      <c r="B220" s="2" t="s">
        <v>39</v>
      </c>
      <c r="C220" s="2" t="s">
        <v>21</v>
      </c>
      <c r="D220" s="4" t="n">
        <v>46336</v>
      </c>
      <c r="E220" s="3" t="n">
        <v>69000000</v>
      </c>
      <c r="F220" s="2" t="s">
        <v>26</v>
      </c>
    </row>
    <row r="221" customFormat="false" ht="31.5" hidden="false" customHeight="true" outlineLevel="0" collapsed="false">
      <c r="A221" s="2" t="s">
        <v>246</v>
      </c>
      <c r="B221" s="2" t="s">
        <v>40</v>
      </c>
      <c r="C221" s="2" t="s">
        <v>21</v>
      </c>
      <c r="D221" s="4" t="n">
        <v>46336</v>
      </c>
      <c r="E221" s="3" t="n">
        <v>55000000</v>
      </c>
      <c r="F221" s="2" t="s">
        <v>28</v>
      </c>
    </row>
    <row r="222" customFormat="false" ht="31.5" hidden="false" customHeight="true" outlineLevel="0" collapsed="false">
      <c r="A222" s="2" t="s">
        <v>246</v>
      </c>
      <c r="B222" s="2" t="s">
        <v>41</v>
      </c>
      <c r="C222" s="2" t="s">
        <v>21</v>
      </c>
      <c r="D222" s="4" t="n">
        <v>46336</v>
      </c>
      <c r="E222" s="3" t="n">
        <v>46000000</v>
      </c>
      <c r="F222" s="2" t="s">
        <v>30</v>
      </c>
    </row>
    <row r="223" customFormat="false" ht="31.5" hidden="false" customHeight="true" outlineLevel="0" collapsed="false">
      <c r="A223" s="2" t="s">
        <v>246</v>
      </c>
      <c r="B223" s="2" t="s">
        <v>42</v>
      </c>
      <c r="C223" s="2" t="s">
        <v>21</v>
      </c>
      <c r="D223" s="4" t="n">
        <v>46336</v>
      </c>
      <c r="E223" s="3" t="n">
        <v>36000000</v>
      </c>
      <c r="F223" s="2" t="s">
        <v>32</v>
      </c>
    </row>
    <row r="224" customFormat="false" ht="31.5" hidden="false" customHeight="true" outlineLevel="0" collapsed="false">
      <c r="A224" s="2" t="s">
        <v>246</v>
      </c>
      <c r="B224" s="2" t="s">
        <v>43</v>
      </c>
      <c r="C224" s="2" t="s">
        <v>21</v>
      </c>
      <c r="D224" s="4" t="n">
        <v>46336</v>
      </c>
      <c r="E224" s="3" t="n">
        <v>27000000</v>
      </c>
      <c r="F224" s="2" t="s">
        <v>34</v>
      </c>
    </row>
    <row r="225" customFormat="false" ht="31.5" hidden="false" customHeight="true" outlineLevel="0" collapsed="false">
      <c r="A225" s="2" t="s">
        <v>246</v>
      </c>
      <c r="B225" s="2" t="s">
        <v>44</v>
      </c>
      <c r="C225" s="2" t="s">
        <v>21</v>
      </c>
      <c r="D225" s="4" t="n">
        <v>46336</v>
      </c>
      <c r="E225" s="3" t="n">
        <v>20000000</v>
      </c>
      <c r="F225" s="2" t="s">
        <v>36</v>
      </c>
    </row>
    <row r="226" customFormat="false" ht="31.5" hidden="false" customHeight="true" outlineLevel="0" collapsed="false">
      <c r="A226" s="2" t="s">
        <v>246</v>
      </c>
      <c r="B226" s="2" t="s">
        <v>45</v>
      </c>
      <c r="C226" s="2" t="s">
        <v>21</v>
      </c>
      <c r="D226" s="4" t="n">
        <v>46360</v>
      </c>
      <c r="E226" s="3" t="n">
        <v>180000000</v>
      </c>
      <c r="F226" s="2" t="s">
        <v>22</v>
      </c>
    </row>
    <row r="227" customFormat="false" ht="31.5" hidden="false" customHeight="true" outlineLevel="0" collapsed="false">
      <c r="A227" s="2" t="s">
        <v>246</v>
      </c>
      <c r="B227" s="2" t="s">
        <v>46</v>
      </c>
      <c r="C227" s="2" t="s">
        <v>21</v>
      </c>
      <c r="D227" s="4" t="n">
        <v>46343</v>
      </c>
      <c r="E227" s="3" t="n">
        <v>30000000</v>
      </c>
      <c r="F227" s="2" t="s">
        <v>24</v>
      </c>
    </row>
    <row r="228" customFormat="false" ht="31.5" hidden="false" customHeight="true" outlineLevel="0" collapsed="false">
      <c r="A228" s="2" t="s">
        <v>246</v>
      </c>
      <c r="B228" s="2" t="s">
        <v>47</v>
      </c>
      <c r="C228" s="2" t="s">
        <v>21</v>
      </c>
      <c r="D228" s="4" t="n">
        <v>46343</v>
      </c>
      <c r="E228" s="3" t="n">
        <v>25000000</v>
      </c>
      <c r="F228" s="2" t="s">
        <v>26</v>
      </c>
    </row>
    <row r="229" customFormat="false" ht="31.5" hidden="false" customHeight="true" outlineLevel="0" collapsed="false">
      <c r="A229" s="2" t="s">
        <v>246</v>
      </c>
      <c r="B229" s="2" t="s">
        <v>48</v>
      </c>
      <c r="C229" s="2" t="s">
        <v>21</v>
      </c>
      <c r="D229" s="4" t="n">
        <v>46343</v>
      </c>
      <c r="E229" s="3" t="n">
        <v>20000000</v>
      </c>
      <c r="F229" s="2" t="s">
        <v>28</v>
      </c>
    </row>
    <row r="230" customFormat="false" ht="31.5" hidden="false" customHeight="true" outlineLevel="0" collapsed="false">
      <c r="A230" s="2" t="s">
        <v>246</v>
      </c>
      <c r="B230" s="2" t="s">
        <v>49</v>
      </c>
      <c r="C230" s="2" t="s">
        <v>21</v>
      </c>
      <c r="D230" s="4" t="n">
        <v>46343</v>
      </c>
      <c r="E230" s="3" t="n">
        <v>15000000</v>
      </c>
      <c r="F230" s="2" t="s">
        <v>30</v>
      </c>
    </row>
    <row r="231" customFormat="false" ht="31.5" hidden="false" customHeight="true" outlineLevel="0" collapsed="false">
      <c r="A231" s="2" t="s">
        <v>246</v>
      </c>
      <c r="B231" s="2" t="s">
        <v>50</v>
      </c>
      <c r="C231" s="2" t="s">
        <v>21</v>
      </c>
      <c r="D231" s="4" t="n">
        <v>46343</v>
      </c>
      <c r="E231" s="3" t="n">
        <v>15000000</v>
      </c>
      <c r="F231" s="2" t="s">
        <v>32</v>
      </c>
    </row>
    <row r="232" customFormat="false" ht="31.5" hidden="false" customHeight="true" outlineLevel="0" collapsed="false">
      <c r="A232" s="2" t="s">
        <v>246</v>
      </c>
      <c r="B232" s="2" t="s">
        <v>51</v>
      </c>
      <c r="C232" s="2" t="s">
        <v>21</v>
      </c>
      <c r="D232" s="4" t="n">
        <v>46343</v>
      </c>
      <c r="E232" s="3" t="n">
        <v>10000000</v>
      </c>
      <c r="F232" s="2" t="s">
        <v>34</v>
      </c>
    </row>
    <row r="233" customFormat="false" ht="31.5" hidden="false" customHeight="true" outlineLevel="0" collapsed="false">
      <c r="A233" s="2" t="s">
        <v>246</v>
      </c>
      <c r="B233" s="2" t="s">
        <v>52</v>
      </c>
      <c r="C233" s="2" t="s">
        <v>21</v>
      </c>
      <c r="D233" s="4" t="n">
        <v>46343</v>
      </c>
      <c r="E233" s="3" t="n">
        <v>5000000</v>
      </c>
      <c r="F233" s="2" t="s">
        <v>36</v>
      </c>
    </row>
    <row r="234" customFormat="false" ht="31.5" hidden="false" customHeight="true" outlineLevel="0" collapsed="false">
      <c r="A234" s="2" t="s">
        <v>246</v>
      </c>
      <c r="B234" s="2" t="s">
        <v>53</v>
      </c>
      <c r="C234" s="2" t="s">
        <v>21</v>
      </c>
      <c r="D234" s="4" t="n">
        <v>46350</v>
      </c>
      <c r="E234" s="3" t="n">
        <v>125000000</v>
      </c>
      <c r="F234" s="2" t="s">
        <v>22</v>
      </c>
    </row>
    <row r="235" customFormat="false" ht="31.5" hidden="false" customHeight="true" outlineLevel="0" collapsed="false">
      <c r="A235" s="2" t="s">
        <v>246</v>
      </c>
      <c r="B235" s="2" t="s">
        <v>54</v>
      </c>
      <c r="C235" s="2" t="s">
        <v>21</v>
      </c>
      <c r="D235" s="4" t="n">
        <v>46350</v>
      </c>
      <c r="E235" s="3" t="n">
        <v>100000000</v>
      </c>
      <c r="F235" s="2" t="s">
        <v>24</v>
      </c>
    </row>
    <row r="236" customFormat="false" ht="31.5" hidden="false" customHeight="true" outlineLevel="0" collapsed="false">
      <c r="A236" s="2" t="s">
        <v>246</v>
      </c>
      <c r="B236" s="2" t="s">
        <v>55</v>
      </c>
      <c r="C236" s="2" t="s">
        <v>21</v>
      </c>
      <c r="D236" s="4" t="n">
        <v>46350</v>
      </c>
      <c r="E236" s="3" t="n">
        <v>75000000</v>
      </c>
      <c r="F236" s="2" t="s">
        <v>26</v>
      </c>
    </row>
    <row r="237" customFormat="false" ht="31.5" hidden="false" customHeight="true" outlineLevel="0" collapsed="false">
      <c r="A237" s="2" t="s">
        <v>246</v>
      </c>
      <c r="B237" s="2" t="s">
        <v>56</v>
      </c>
      <c r="C237" s="2" t="s">
        <v>21</v>
      </c>
      <c r="D237" s="4" t="n">
        <v>46350</v>
      </c>
      <c r="E237" s="3" t="n">
        <v>60000000</v>
      </c>
      <c r="F237" s="2" t="s">
        <v>28</v>
      </c>
    </row>
    <row r="238" customFormat="false" ht="31.5" hidden="false" customHeight="true" outlineLevel="0" collapsed="false">
      <c r="A238" s="2" t="s">
        <v>246</v>
      </c>
      <c r="B238" s="2" t="s">
        <v>57</v>
      </c>
      <c r="C238" s="2" t="s">
        <v>21</v>
      </c>
      <c r="D238" s="4" t="n">
        <v>46350</v>
      </c>
      <c r="E238" s="3" t="n">
        <v>50000000</v>
      </c>
      <c r="F238" s="2" t="s">
        <v>30</v>
      </c>
    </row>
    <row r="239" customFormat="false" ht="31.5" hidden="false" customHeight="true" outlineLevel="0" collapsed="false">
      <c r="A239" s="2" t="s">
        <v>246</v>
      </c>
      <c r="B239" s="2" t="s">
        <v>58</v>
      </c>
      <c r="C239" s="2" t="s">
        <v>21</v>
      </c>
      <c r="D239" s="4" t="n">
        <v>46350</v>
      </c>
      <c r="E239" s="3" t="n">
        <v>40000000</v>
      </c>
      <c r="F239" s="2" t="s">
        <v>32</v>
      </c>
    </row>
    <row r="240" customFormat="false" ht="31.5" hidden="false" customHeight="true" outlineLevel="0" collapsed="false">
      <c r="A240" s="2" t="s">
        <v>246</v>
      </c>
      <c r="B240" s="2" t="s">
        <v>59</v>
      </c>
      <c r="C240" s="2" t="s">
        <v>21</v>
      </c>
      <c r="D240" s="4" t="n">
        <v>46350</v>
      </c>
      <c r="E240" s="3" t="n">
        <v>30000000</v>
      </c>
      <c r="F240" s="2" t="s">
        <v>34</v>
      </c>
    </row>
    <row r="241" customFormat="false" ht="31.5" hidden="false" customHeight="true" outlineLevel="0" collapsed="false">
      <c r="A241" s="2" t="s">
        <v>246</v>
      </c>
      <c r="B241" s="2" t="s">
        <v>60</v>
      </c>
      <c r="C241" s="2" t="s">
        <v>21</v>
      </c>
      <c r="D241" s="4" t="n">
        <v>46350</v>
      </c>
      <c r="E241" s="3" t="n">
        <v>20000000</v>
      </c>
      <c r="F241" s="2" t="s">
        <v>36</v>
      </c>
    </row>
    <row r="242" customFormat="false" ht="31.5" hidden="false" customHeight="true" outlineLevel="0" collapsed="false">
      <c r="A242" s="2" t="s">
        <v>246</v>
      </c>
      <c r="B242" s="2" t="s">
        <v>61</v>
      </c>
      <c r="C242" s="2" t="s">
        <v>21</v>
      </c>
      <c r="D242" s="4" t="n">
        <v>46357</v>
      </c>
      <c r="E242" s="3" t="n">
        <v>112000000</v>
      </c>
      <c r="F242" s="2" t="s">
        <v>22</v>
      </c>
    </row>
    <row r="243" customFormat="false" ht="31.5" hidden="false" customHeight="true" outlineLevel="0" collapsed="false">
      <c r="A243" s="2" t="s">
        <v>246</v>
      </c>
      <c r="B243" s="2" t="s">
        <v>62</v>
      </c>
      <c r="C243" s="2" t="s">
        <v>21</v>
      </c>
      <c r="D243" s="4" t="n">
        <v>46357</v>
      </c>
      <c r="E243" s="3" t="n">
        <v>90000000</v>
      </c>
      <c r="F243" s="2" t="s">
        <v>24</v>
      </c>
    </row>
    <row r="244" customFormat="false" ht="31.5" hidden="false" customHeight="true" outlineLevel="0" collapsed="false">
      <c r="A244" s="2" t="s">
        <v>246</v>
      </c>
      <c r="B244" s="2" t="s">
        <v>63</v>
      </c>
      <c r="C244" s="2" t="s">
        <v>21</v>
      </c>
      <c r="D244" s="4" t="n">
        <v>46357</v>
      </c>
      <c r="E244" s="3" t="n">
        <v>67000000</v>
      </c>
      <c r="F244" s="2" t="s">
        <v>26</v>
      </c>
    </row>
    <row r="245" customFormat="false" ht="31.5" hidden="false" customHeight="true" outlineLevel="0" collapsed="false">
      <c r="A245" s="2" t="s">
        <v>246</v>
      </c>
      <c r="B245" s="2" t="s">
        <v>64</v>
      </c>
      <c r="C245" s="2" t="s">
        <v>21</v>
      </c>
      <c r="D245" s="4" t="n">
        <v>46357</v>
      </c>
      <c r="E245" s="3" t="n">
        <v>54000000</v>
      </c>
      <c r="F245" s="2" t="s">
        <v>28</v>
      </c>
    </row>
    <row r="246" customFormat="false" ht="31.5" hidden="false" customHeight="true" outlineLevel="0" collapsed="false">
      <c r="A246" s="2" t="s">
        <v>246</v>
      </c>
      <c r="B246" s="2" t="s">
        <v>65</v>
      </c>
      <c r="C246" s="2" t="s">
        <v>21</v>
      </c>
      <c r="D246" s="4" t="n">
        <v>46357</v>
      </c>
      <c r="E246" s="3" t="n">
        <v>45000000</v>
      </c>
      <c r="F246" s="2" t="s">
        <v>30</v>
      </c>
    </row>
    <row r="247" customFormat="false" ht="31.5" hidden="false" customHeight="true" outlineLevel="0" collapsed="false">
      <c r="A247" s="2" t="s">
        <v>246</v>
      </c>
      <c r="B247" s="2" t="s">
        <v>66</v>
      </c>
      <c r="C247" s="2" t="s">
        <v>21</v>
      </c>
      <c r="D247" s="4" t="n">
        <v>46357</v>
      </c>
      <c r="E247" s="3" t="n">
        <v>36000000</v>
      </c>
      <c r="F247" s="2" t="s">
        <v>32</v>
      </c>
    </row>
    <row r="248" customFormat="false" ht="31.5" hidden="false" customHeight="true" outlineLevel="0" collapsed="false">
      <c r="A248" s="2" t="s">
        <v>246</v>
      </c>
      <c r="B248" s="2" t="s">
        <v>67</v>
      </c>
      <c r="C248" s="2" t="s">
        <v>21</v>
      </c>
      <c r="D248" s="4" t="n">
        <v>46357</v>
      </c>
      <c r="E248" s="3" t="n">
        <v>27000000</v>
      </c>
      <c r="F248" s="2" t="s">
        <v>34</v>
      </c>
    </row>
    <row r="249" customFormat="false" ht="31.5" hidden="false" customHeight="true" outlineLevel="0" collapsed="false">
      <c r="A249" s="2" t="s">
        <v>246</v>
      </c>
      <c r="B249" s="2" t="s">
        <v>68</v>
      </c>
      <c r="C249" s="2" t="s">
        <v>21</v>
      </c>
      <c r="D249" s="4" t="n">
        <v>46357</v>
      </c>
      <c r="E249" s="3" t="n">
        <v>19000000</v>
      </c>
      <c r="F249" s="2" t="s">
        <v>36</v>
      </c>
    </row>
    <row r="250" customFormat="false" ht="31.5" hidden="false" customHeight="true" outlineLevel="0" collapsed="false">
      <c r="A250" s="2" t="s">
        <v>246</v>
      </c>
      <c r="B250" s="2" t="s">
        <v>69</v>
      </c>
      <c r="C250" s="2" t="s">
        <v>21</v>
      </c>
      <c r="D250" s="4" t="n">
        <v>46364</v>
      </c>
      <c r="E250" s="3" t="n">
        <v>120000000</v>
      </c>
      <c r="F250" s="2" t="s">
        <v>22</v>
      </c>
    </row>
    <row r="251" customFormat="false" ht="31.5" hidden="false" customHeight="true" outlineLevel="0" collapsed="false">
      <c r="A251" s="2" t="s">
        <v>246</v>
      </c>
      <c r="B251" s="2" t="s">
        <v>70</v>
      </c>
      <c r="C251" s="2" t="s">
        <v>21</v>
      </c>
      <c r="D251" s="4" t="n">
        <v>46364</v>
      </c>
      <c r="E251" s="3" t="n">
        <v>96000000</v>
      </c>
      <c r="F251" s="2" t="s">
        <v>24</v>
      </c>
    </row>
    <row r="252" customFormat="false" ht="31.5" hidden="false" customHeight="true" outlineLevel="0" collapsed="false">
      <c r="A252" s="2" t="s">
        <v>246</v>
      </c>
      <c r="B252" s="2" t="s">
        <v>71</v>
      </c>
      <c r="C252" s="2" t="s">
        <v>21</v>
      </c>
      <c r="D252" s="4" t="n">
        <v>46364</v>
      </c>
      <c r="E252" s="3" t="n">
        <v>72000000</v>
      </c>
      <c r="F252" s="2" t="s">
        <v>26</v>
      </c>
    </row>
    <row r="253" customFormat="false" ht="31.5" hidden="false" customHeight="true" outlineLevel="0" collapsed="false">
      <c r="A253" s="2" t="s">
        <v>246</v>
      </c>
      <c r="B253" s="2" t="s">
        <v>72</v>
      </c>
      <c r="C253" s="2" t="s">
        <v>21</v>
      </c>
      <c r="D253" s="4" t="n">
        <v>46364</v>
      </c>
      <c r="E253" s="3" t="n">
        <v>57000000</v>
      </c>
      <c r="F253" s="2" t="s">
        <v>28</v>
      </c>
    </row>
    <row r="254" customFormat="false" ht="31.5" hidden="false" customHeight="true" outlineLevel="0" collapsed="false">
      <c r="A254" s="2" t="s">
        <v>246</v>
      </c>
      <c r="B254" s="2" t="s">
        <v>73</v>
      </c>
      <c r="C254" s="2" t="s">
        <v>21</v>
      </c>
      <c r="D254" s="4" t="n">
        <v>46364</v>
      </c>
      <c r="E254" s="3" t="n">
        <v>48000000</v>
      </c>
      <c r="F254" s="2" t="s">
        <v>30</v>
      </c>
    </row>
    <row r="255" customFormat="false" ht="31.5" hidden="false" customHeight="true" outlineLevel="0" collapsed="false">
      <c r="A255" s="2" t="s">
        <v>246</v>
      </c>
      <c r="B255" s="2" t="s">
        <v>74</v>
      </c>
      <c r="C255" s="2" t="s">
        <v>21</v>
      </c>
      <c r="D255" s="4" t="n">
        <v>46364</v>
      </c>
      <c r="E255" s="3" t="n">
        <v>38000000</v>
      </c>
      <c r="F255" s="2" t="s">
        <v>32</v>
      </c>
    </row>
    <row r="256" customFormat="false" ht="31.5" hidden="false" customHeight="true" outlineLevel="0" collapsed="false">
      <c r="A256" s="2" t="s">
        <v>246</v>
      </c>
      <c r="B256" s="2" t="s">
        <v>75</v>
      </c>
      <c r="C256" s="2" t="s">
        <v>21</v>
      </c>
      <c r="D256" s="4" t="n">
        <v>46364</v>
      </c>
      <c r="E256" s="3" t="n">
        <v>28000000</v>
      </c>
      <c r="F256" s="2" t="s">
        <v>34</v>
      </c>
    </row>
    <row r="257" customFormat="false" ht="31.5" hidden="false" customHeight="true" outlineLevel="0" collapsed="false">
      <c r="A257" s="2" t="s">
        <v>246</v>
      </c>
      <c r="B257" s="2" t="s">
        <v>76</v>
      </c>
      <c r="C257" s="2" t="s">
        <v>21</v>
      </c>
      <c r="D257" s="4" t="n">
        <v>46364</v>
      </c>
      <c r="E257" s="3" t="n">
        <v>21000000</v>
      </c>
      <c r="F257" s="2" t="s">
        <v>36</v>
      </c>
    </row>
    <row r="258" customFormat="false" ht="31.5" hidden="false" customHeight="true" outlineLevel="0" collapsed="false">
      <c r="A258" s="2" t="s">
        <v>246</v>
      </c>
      <c r="B258" s="2" t="s">
        <v>77</v>
      </c>
      <c r="C258" s="2" t="s">
        <v>21</v>
      </c>
      <c r="D258" s="4" t="n">
        <v>46371</v>
      </c>
      <c r="E258" s="3" t="n">
        <v>130000000</v>
      </c>
      <c r="F258" s="2" t="s">
        <v>22</v>
      </c>
    </row>
    <row r="259" customFormat="false" ht="31.5" hidden="false" customHeight="true" outlineLevel="0" collapsed="false">
      <c r="A259" s="2" t="s">
        <v>246</v>
      </c>
      <c r="B259" s="2" t="s">
        <v>78</v>
      </c>
      <c r="C259" s="2" t="s">
        <v>21</v>
      </c>
      <c r="D259" s="4" t="n">
        <v>46371</v>
      </c>
      <c r="E259" s="3" t="n">
        <v>104000000</v>
      </c>
      <c r="F259" s="2" t="s">
        <v>24</v>
      </c>
    </row>
    <row r="260" customFormat="false" ht="31.5" hidden="false" customHeight="true" outlineLevel="0" collapsed="false">
      <c r="A260" s="2" t="s">
        <v>246</v>
      </c>
      <c r="B260" s="2" t="s">
        <v>79</v>
      </c>
      <c r="C260" s="2" t="s">
        <v>21</v>
      </c>
      <c r="D260" s="4" t="n">
        <v>46371</v>
      </c>
      <c r="E260" s="3" t="n">
        <v>78000000</v>
      </c>
      <c r="F260" s="2" t="s">
        <v>26</v>
      </c>
    </row>
    <row r="261" customFormat="false" ht="31.5" hidden="false" customHeight="true" outlineLevel="0" collapsed="false">
      <c r="A261" s="2" t="s">
        <v>246</v>
      </c>
      <c r="B261" s="2" t="s">
        <v>80</v>
      </c>
      <c r="C261" s="2" t="s">
        <v>21</v>
      </c>
      <c r="D261" s="4" t="n">
        <v>46371</v>
      </c>
      <c r="E261" s="3" t="n">
        <v>62000000</v>
      </c>
      <c r="F261" s="2" t="s">
        <v>28</v>
      </c>
    </row>
    <row r="262" customFormat="false" ht="31.5" hidden="false" customHeight="true" outlineLevel="0" collapsed="false">
      <c r="A262" s="2" t="s">
        <v>246</v>
      </c>
      <c r="B262" s="2" t="s">
        <v>81</v>
      </c>
      <c r="C262" s="2" t="s">
        <v>21</v>
      </c>
      <c r="D262" s="4" t="n">
        <v>46371</v>
      </c>
      <c r="E262" s="3" t="n">
        <v>52000000</v>
      </c>
      <c r="F262" s="2" t="s">
        <v>30</v>
      </c>
    </row>
    <row r="263" customFormat="false" ht="31.5" hidden="false" customHeight="true" outlineLevel="0" collapsed="false">
      <c r="A263" s="2" t="s">
        <v>246</v>
      </c>
      <c r="B263" s="2" t="s">
        <v>82</v>
      </c>
      <c r="C263" s="2" t="s">
        <v>21</v>
      </c>
      <c r="D263" s="4" t="n">
        <v>46371</v>
      </c>
      <c r="E263" s="3" t="n">
        <v>41000000</v>
      </c>
      <c r="F263" s="2" t="s">
        <v>32</v>
      </c>
    </row>
    <row r="264" customFormat="false" ht="31.5" hidden="false" customHeight="true" outlineLevel="0" collapsed="false">
      <c r="A264" s="2" t="s">
        <v>246</v>
      </c>
      <c r="B264" s="2" t="s">
        <v>83</v>
      </c>
      <c r="C264" s="2" t="s">
        <v>21</v>
      </c>
      <c r="D264" s="4" t="n">
        <v>46371</v>
      </c>
      <c r="E264" s="3" t="n">
        <v>31000000</v>
      </c>
      <c r="F264" s="2" t="s">
        <v>34</v>
      </c>
    </row>
    <row r="265" customFormat="false" ht="31.5" hidden="false" customHeight="true" outlineLevel="0" collapsed="false">
      <c r="A265" s="2" t="s">
        <v>246</v>
      </c>
      <c r="B265" s="2" t="s">
        <v>84</v>
      </c>
      <c r="C265" s="2" t="s">
        <v>21</v>
      </c>
      <c r="D265" s="4" t="n">
        <v>46371</v>
      </c>
      <c r="E265" s="3" t="n">
        <v>22000000</v>
      </c>
      <c r="F265" s="2" t="s">
        <v>36</v>
      </c>
    </row>
    <row r="266" customFormat="false" ht="31.5" hidden="false" customHeight="true" outlineLevel="0" collapsed="false">
      <c r="A266" s="2" t="s">
        <v>246</v>
      </c>
      <c r="B266" s="2" t="s">
        <v>85</v>
      </c>
      <c r="C266" s="2" t="s">
        <v>21</v>
      </c>
      <c r="D266" s="4" t="n">
        <v>46378</v>
      </c>
      <c r="E266" s="3" t="n">
        <v>115000000</v>
      </c>
      <c r="F266" s="2" t="s">
        <v>22</v>
      </c>
    </row>
    <row r="267" customFormat="false" ht="31.5" hidden="false" customHeight="true" outlineLevel="0" collapsed="false">
      <c r="A267" s="2" t="s">
        <v>246</v>
      </c>
      <c r="B267" s="2" t="s">
        <v>86</v>
      </c>
      <c r="C267" s="2" t="s">
        <v>21</v>
      </c>
      <c r="D267" s="4" t="n">
        <v>46378</v>
      </c>
      <c r="E267" s="3" t="n">
        <v>92000000</v>
      </c>
      <c r="F267" s="2" t="s">
        <v>24</v>
      </c>
    </row>
    <row r="268" customFormat="false" ht="31.5" hidden="false" customHeight="true" outlineLevel="0" collapsed="false">
      <c r="A268" s="2" t="s">
        <v>246</v>
      </c>
      <c r="B268" s="2" t="s">
        <v>87</v>
      </c>
      <c r="C268" s="2" t="s">
        <v>21</v>
      </c>
      <c r="D268" s="4" t="n">
        <v>46378</v>
      </c>
      <c r="E268" s="3" t="n">
        <v>69000000</v>
      </c>
      <c r="F268" s="2" t="s">
        <v>26</v>
      </c>
    </row>
    <row r="269" customFormat="false" ht="31.5" hidden="false" customHeight="true" outlineLevel="0" collapsed="false">
      <c r="A269" s="2" t="s">
        <v>246</v>
      </c>
      <c r="B269" s="2" t="s">
        <v>88</v>
      </c>
      <c r="C269" s="2" t="s">
        <v>21</v>
      </c>
      <c r="D269" s="4" t="n">
        <v>46378</v>
      </c>
      <c r="E269" s="3" t="n">
        <v>55000000</v>
      </c>
      <c r="F269" s="2" t="s">
        <v>28</v>
      </c>
    </row>
    <row r="270" customFormat="false" ht="31.5" hidden="false" customHeight="true" outlineLevel="0" collapsed="false">
      <c r="A270" s="2" t="s">
        <v>246</v>
      </c>
      <c r="B270" s="2" t="s">
        <v>89</v>
      </c>
      <c r="C270" s="2" t="s">
        <v>21</v>
      </c>
      <c r="D270" s="4" t="n">
        <v>46378</v>
      </c>
      <c r="E270" s="3" t="n">
        <v>46000000</v>
      </c>
      <c r="F270" s="2" t="s">
        <v>30</v>
      </c>
    </row>
    <row r="271" customFormat="false" ht="31.5" hidden="false" customHeight="true" outlineLevel="0" collapsed="false">
      <c r="A271" s="2" t="s">
        <v>246</v>
      </c>
      <c r="B271" s="2" t="s">
        <v>90</v>
      </c>
      <c r="C271" s="2" t="s">
        <v>21</v>
      </c>
      <c r="D271" s="4" t="n">
        <v>46378</v>
      </c>
      <c r="E271" s="3" t="n">
        <v>36000000</v>
      </c>
      <c r="F271" s="2" t="s">
        <v>32</v>
      </c>
    </row>
    <row r="272" customFormat="false" ht="31.5" hidden="false" customHeight="true" outlineLevel="0" collapsed="false">
      <c r="A272" s="2" t="s">
        <v>246</v>
      </c>
      <c r="B272" s="2" t="s">
        <v>91</v>
      </c>
      <c r="C272" s="2" t="s">
        <v>21</v>
      </c>
      <c r="D272" s="4" t="n">
        <v>46378</v>
      </c>
      <c r="E272" s="3" t="n">
        <v>27000000</v>
      </c>
      <c r="F272" s="2" t="s">
        <v>34</v>
      </c>
    </row>
    <row r="273" customFormat="false" ht="31.5" hidden="false" customHeight="true" outlineLevel="0" collapsed="false">
      <c r="A273" s="2" t="s">
        <v>246</v>
      </c>
      <c r="B273" s="2" t="s">
        <v>92</v>
      </c>
      <c r="C273" s="2" t="s">
        <v>21</v>
      </c>
      <c r="D273" s="4" t="n">
        <v>46378</v>
      </c>
      <c r="E273" s="3" t="n">
        <v>20000000</v>
      </c>
      <c r="F273" s="2" t="s">
        <v>36</v>
      </c>
    </row>
    <row r="274" customFormat="false" ht="31.5" hidden="false" customHeight="true" outlineLevel="0" collapsed="false">
      <c r="A274" s="2" t="s">
        <v>246</v>
      </c>
      <c r="B274" s="2" t="s">
        <v>93</v>
      </c>
      <c r="C274" s="2" t="s">
        <v>21</v>
      </c>
      <c r="D274" s="4" t="n">
        <v>46385</v>
      </c>
      <c r="E274" s="3" t="n">
        <v>125000000</v>
      </c>
      <c r="F274" s="2" t="s">
        <v>22</v>
      </c>
    </row>
    <row r="275" customFormat="false" ht="31.5" hidden="false" customHeight="true" outlineLevel="0" collapsed="false">
      <c r="A275" s="2" t="s">
        <v>246</v>
      </c>
      <c r="B275" s="2" t="s">
        <v>94</v>
      </c>
      <c r="C275" s="2" t="s">
        <v>21</v>
      </c>
      <c r="D275" s="4" t="n">
        <v>46385</v>
      </c>
      <c r="E275" s="3" t="n">
        <v>100000000</v>
      </c>
      <c r="F275" s="2" t="s">
        <v>24</v>
      </c>
    </row>
    <row r="276" customFormat="false" ht="31.5" hidden="false" customHeight="true" outlineLevel="0" collapsed="false">
      <c r="A276" s="2" t="s">
        <v>246</v>
      </c>
      <c r="B276" s="2" t="s">
        <v>95</v>
      </c>
      <c r="C276" s="2" t="s">
        <v>21</v>
      </c>
      <c r="D276" s="4" t="n">
        <v>46385</v>
      </c>
      <c r="E276" s="3" t="n">
        <v>75000000</v>
      </c>
      <c r="F276" s="2" t="s">
        <v>26</v>
      </c>
    </row>
    <row r="277" customFormat="false" ht="31.5" hidden="false" customHeight="true" outlineLevel="0" collapsed="false">
      <c r="A277" s="2" t="s">
        <v>246</v>
      </c>
      <c r="B277" s="2" t="s">
        <v>96</v>
      </c>
      <c r="C277" s="2" t="s">
        <v>21</v>
      </c>
      <c r="D277" s="4" t="n">
        <v>46385</v>
      </c>
      <c r="E277" s="3" t="n">
        <v>60000000</v>
      </c>
      <c r="F277" s="2" t="s">
        <v>28</v>
      </c>
    </row>
    <row r="278" customFormat="false" ht="31.5" hidden="false" customHeight="true" outlineLevel="0" collapsed="false">
      <c r="A278" s="2" t="s">
        <v>246</v>
      </c>
      <c r="B278" s="2" t="s">
        <v>97</v>
      </c>
      <c r="C278" s="2" t="s">
        <v>21</v>
      </c>
      <c r="D278" s="4" t="n">
        <v>46385</v>
      </c>
      <c r="E278" s="3" t="n">
        <v>50000000</v>
      </c>
      <c r="F278" s="2" t="s">
        <v>30</v>
      </c>
    </row>
    <row r="279" customFormat="false" ht="31.5" hidden="false" customHeight="true" outlineLevel="0" collapsed="false">
      <c r="A279" s="2" t="s">
        <v>246</v>
      </c>
      <c r="B279" s="2" t="s">
        <v>98</v>
      </c>
      <c r="C279" s="2" t="s">
        <v>21</v>
      </c>
      <c r="D279" s="4" t="n">
        <v>46385</v>
      </c>
      <c r="E279" s="3" t="n">
        <v>40000000</v>
      </c>
      <c r="F279" s="2" t="s">
        <v>32</v>
      </c>
    </row>
    <row r="280" customFormat="false" ht="31.5" hidden="false" customHeight="true" outlineLevel="0" collapsed="false">
      <c r="A280" s="2" t="s">
        <v>246</v>
      </c>
      <c r="B280" s="2" t="s">
        <v>99</v>
      </c>
      <c r="C280" s="2" t="s">
        <v>21</v>
      </c>
      <c r="D280" s="4" t="n">
        <v>46385</v>
      </c>
      <c r="E280" s="3" t="n">
        <v>30000000</v>
      </c>
      <c r="F280" s="2" t="s">
        <v>34</v>
      </c>
    </row>
    <row r="281" customFormat="false" ht="31.5" hidden="false" customHeight="true" outlineLevel="0" collapsed="false">
      <c r="A281" s="2" t="s">
        <v>246</v>
      </c>
      <c r="B281" s="2" t="s">
        <v>100</v>
      </c>
      <c r="C281" s="2" t="s">
        <v>21</v>
      </c>
      <c r="D281" s="4" t="n">
        <v>46385</v>
      </c>
      <c r="E281" s="3" t="n">
        <v>20000000</v>
      </c>
      <c r="F281" s="2" t="s">
        <v>36</v>
      </c>
    </row>
    <row r="282" customFormat="false" ht="31.5" hidden="false" customHeight="true" outlineLevel="0" collapsed="false">
      <c r="A282" s="2" t="s">
        <v>246</v>
      </c>
      <c r="B282" s="2" t="s">
        <v>101</v>
      </c>
      <c r="C282" s="2" t="s">
        <v>21</v>
      </c>
      <c r="D282" s="4" t="n">
        <v>46392</v>
      </c>
      <c r="E282" s="3" t="n">
        <v>127000000</v>
      </c>
      <c r="F282" s="2" t="s">
        <v>22</v>
      </c>
    </row>
    <row r="283" customFormat="false" ht="31.5" hidden="false" customHeight="true" outlineLevel="0" collapsed="false">
      <c r="A283" s="2" t="s">
        <v>246</v>
      </c>
      <c r="B283" s="2" t="s">
        <v>102</v>
      </c>
      <c r="C283" s="2" t="s">
        <v>21</v>
      </c>
      <c r="D283" s="4" t="n">
        <v>46392</v>
      </c>
      <c r="E283" s="3" t="n">
        <v>102000000</v>
      </c>
      <c r="F283" s="2" t="s">
        <v>24</v>
      </c>
    </row>
    <row r="284" customFormat="false" ht="31.5" hidden="false" customHeight="true" outlineLevel="0" collapsed="false">
      <c r="A284" s="2" t="s">
        <v>246</v>
      </c>
      <c r="B284" s="2" t="s">
        <v>103</v>
      </c>
      <c r="C284" s="2" t="s">
        <v>21</v>
      </c>
      <c r="D284" s="4" t="n">
        <v>46392</v>
      </c>
      <c r="E284" s="3" t="n">
        <v>76000000</v>
      </c>
      <c r="F284" s="2" t="s">
        <v>26</v>
      </c>
    </row>
    <row r="285" customFormat="false" ht="31.5" hidden="false" customHeight="true" outlineLevel="0" collapsed="false">
      <c r="A285" s="2" t="s">
        <v>246</v>
      </c>
      <c r="B285" s="2" t="s">
        <v>104</v>
      </c>
      <c r="C285" s="2" t="s">
        <v>21</v>
      </c>
      <c r="D285" s="4" t="n">
        <v>46392</v>
      </c>
      <c r="E285" s="3" t="n">
        <v>61000000</v>
      </c>
      <c r="F285" s="2" t="s">
        <v>28</v>
      </c>
    </row>
    <row r="286" customFormat="false" ht="31.5" hidden="false" customHeight="true" outlineLevel="0" collapsed="false">
      <c r="A286" s="2" t="s">
        <v>246</v>
      </c>
      <c r="B286" s="2" t="s">
        <v>105</v>
      </c>
      <c r="C286" s="2" t="s">
        <v>21</v>
      </c>
      <c r="D286" s="4" t="n">
        <v>46392</v>
      </c>
      <c r="E286" s="3" t="n">
        <v>51000000</v>
      </c>
      <c r="F286" s="2" t="s">
        <v>30</v>
      </c>
    </row>
    <row r="287" customFormat="false" ht="31.5" hidden="false" customHeight="true" outlineLevel="0" collapsed="false">
      <c r="A287" s="2" t="s">
        <v>246</v>
      </c>
      <c r="B287" s="2" t="s">
        <v>106</v>
      </c>
      <c r="C287" s="2" t="s">
        <v>21</v>
      </c>
      <c r="D287" s="4" t="n">
        <v>46392</v>
      </c>
      <c r="E287" s="3" t="n">
        <v>40000000</v>
      </c>
      <c r="F287" s="2" t="s">
        <v>32</v>
      </c>
    </row>
    <row r="288" customFormat="false" ht="31.5" hidden="false" customHeight="true" outlineLevel="0" collapsed="false">
      <c r="A288" s="2" t="s">
        <v>246</v>
      </c>
      <c r="B288" s="2" t="s">
        <v>107</v>
      </c>
      <c r="C288" s="2" t="s">
        <v>21</v>
      </c>
      <c r="D288" s="4" t="n">
        <v>46392</v>
      </c>
      <c r="E288" s="3" t="n">
        <v>30000000</v>
      </c>
      <c r="F288" s="2" t="s">
        <v>34</v>
      </c>
    </row>
    <row r="289" customFormat="false" ht="31.5" hidden="false" customHeight="true" outlineLevel="0" collapsed="false">
      <c r="A289" s="2" t="s">
        <v>246</v>
      </c>
      <c r="B289" s="2" t="s">
        <v>108</v>
      </c>
      <c r="C289" s="2" t="s">
        <v>21</v>
      </c>
      <c r="D289" s="4" t="n">
        <v>46392</v>
      </c>
      <c r="E289" s="3" t="n">
        <v>23000000</v>
      </c>
      <c r="F289" s="2" t="s">
        <v>36</v>
      </c>
    </row>
    <row r="290" customFormat="false" ht="31.5" hidden="false" customHeight="true" outlineLevel="0" collapsed="false">
      <c r="A290" s="2" t="s">
        <v>246</v>
      </c>
      <c r="B290" s="2" t="s">
        <v>109</v>
      </c>
      <c r="C290" s="2" t="s">
        <v>21</v>
      </c>
      <c r="D290" s="4" t="n">
        <v>46399</v>
      </c>
      <c r="E290" s="3" t="n">
        <v>120000000</v>
      </c>
      <c r="F290" s="2" t="s">
        <v>22</v>
      </c>
    </row>
    <row r="291" customFormat="false" ht="31.5" hidden="false" customHeight="true" outlineLevel="0" collapsed="false">
      <c r="A291" s="2" t="s">
        <v>246</v>
      </c>
      <c r="B291" s="2" t="s">
        <v>110</v>
      </c>
      <c r="C291" s="2" t="s">
        <v>21</v>
      </c>
      <c r="D291" s="4" t="n">
        <v>46399</v>
      </c>
      <c r="E291" s="3" t="n">
        <v>96000000</v>
      </c>
      <c r="F291" s="2" t="s">
        <v>24</v>
      </c>
    </row>
    <row r="292" customFormat="false" ht="31.5" hidden="false" customHeight="true" outlineLevel="0" collapsed="false">
      <c r="A292" s="2" t="s">
        <v>246</v>
      </c>
      <c r="B292" s="2" t="s">
        <v>111</v>
      </c>
      <c r="C292" s="2" t="s">
        <v>21</v>
      </c>
      <c r="D292" s="4" t="n">
        <v>46399</v>
      </c>
      <c r="E292" s="3" t="n">
        <v>72000000</v>
      </c>
      <c r="F292" s="2" t="s">
        <v>26</v>
      </c>
    </row>
    <row r="293" customFormat="false" ht="31.5" hidden="false" customHeight="true" outlineLevel="0" collapsed="false">
      <c r="A293" s="2" t="s">
        <v>246</v>
      </c>
      <c r="B293" s="2" t="s">
        <v>112</v>
      </c>
      <c r="C293" s="2" t="s">
        <v>21</v>
      </c>
      <c r="D293" s="4" t="n">
        <v>46399</v>
      </c>
      <c r="E293" s="3" t="n">
        <v>57000000</v>
      </c>
      <c r="F293" s="2" t="s">
        <v>28</v>
      </c>
    </row>
    <row r="294" customFormat="false" ht="31.5" hidden="false" customHeight="true" outlineLevel="0" collapsed="false">
      <c r="A294" s="2" t="s">
        <v>246</v>
      </c>
      <c r="B294" s="2" t="s">
        <v>113</v>
      </c>
      <c r="C294" s="2" t="s">
        <v>21</v>
      </c>
      <c r="D294" s="4" t="n">
        <v>46399</v>
      </c>
      <c r="E294" s="3" t="n">
        <v>48000000</v>
      </c>
      <c r="F294" s="2" t="s">
        <v>30</v>
      </c>
    </row>
    <row r="295" customFormat="false" ht="31.5" hidden="false" customHeight="true" outlineLevel="0" collapsed="false">
      <c r="A295" s="2" t="s">
        <v>246</v>
      </c>
      <c r="B295" s="2" t="s">
        <v>114</v>
      </c>
      <c r="C295" s="2" t="s">
        <v>21</v>
      </c>
      <c r="D295" s="4" t="n">
        <v>46399</v>
      </c>
      <c r="E295" s="3" t="n">
        <v>38000000</v>
      </c>
      <c r="F295" s="2" t="s">
        <v>32</v>
      </c>
    </row>
    <row r="296" customFormat="false" ht="31.5" hidden="false" customHeight="true" outlineLevel="0" collapsed="false">
      <c r="A296" s="2" t="s">
        <v>246</v>
      </c>
      <c r="B296" s="2" t="s">
        <v>115</v>
      </c>
      <c r="C296" s="2" t="s">
        <v>21</v>
      </c>
      <c r="D296" s="4" t="n">
        <v>46399</v>
      </c>
      <c r="E296" s="3" t="n">
        <v>28000000</v>
      </c>
      <c r="F296" s="2" t="s">
        <v>34</v>
      </c>
    </row>
    <row r="297" customFormat="false" ht="31.5" hidden="false" customHeight="true" outlineLevel="0" collapsed="false">
      <c r="A297" s="2" t="s">
        <v>246</v>
      </c>
      <c r="B297" s="2" t="s">
        <v>116</v>
      </c>
      <c r="C297" s="2" t="s">
        <v>21</v>
      </c>
      <c r="D297" s="4" t="n">
        <v>46399</v>
      </c>
      <c r="E297" s="3" t="n">
        <v>21000000</v>
      </c>
      <c r="F297" s="2" t="s">
        <v>36</v>
      </c>
    </row>
    <row r="298" customFormat="false" ht="31.5" hidden="false" customHeight="true" outlineLevel="0" collapsed="false">
      <c r="A298" s="2" t="s">
        <v>246</v>
      </c>
      <c r="B298" s="2" t="s">
        <v>117</v>
      </c>
      <c r="C298" s="2" t="s">
        <v>21</v>
      </c>
      <c r="D298" s="4" t="n">
        <v>46406</v>
      </c>
      <c r="E298" s="3" t="n">
        <v>132000000</v>
      </c>
      <c r="F298" s="2" t="s">
        <v>22</v>
      </c>
    </row>
    <row r="299" customFormat="false" ht="31.5" hidden="false" customHeight="true" outlineLevel="0" collapsed="false">
      <c r="A299" s="2" t="s">
        <v>246</v>
      </c>
      <c r="B299" s="2" t="s">
        <v>118</v>
      </c>
      <c r="C299" s="2" t="s">
        <v>21</v>
      </c>
      <c r="D299" s="4" t="n">
        <v>46406</v>
      </c>
      <c r="E299" s="3" t="n">
        <v>106000000</v>
      </c>
      <c r="F299" s="2" t="s">
        <v>24</v>
      </c>
    </row>
    <row r="300" customFormat="false" ht="31.5" hidden="false" customHeight="true" outlineLevel="0" collapsed="false">
      <c r="A300" s="2" t="s">
        <v>246</v>
      </c>
      <c r="B300" s="2" t="s">
        <v>119</v>
      </c>
      <c r="C300" s="2" t="s">
        <v>21</v>
      </c>
      <c r="D300" s="4" t="n">
        <v>46406</v>
      </c>
      <c r="E300" s="3" t="n">
        <v>79000000</v>
      </c>
      <c r="F300" s="2" t="s">
        <v>26</v>
      </c>
    </row>
    <row r="301" customFormat="false" ht="31.5" hidden="false" customHeight="true" outlineLevel="0" collapsed="false">
      <c r="A301" s="2" t="s">
        <v>246</v>
      </c>
      <c r="B301" s="2" t="s">
        <v>120</v>
      </c>
      <c r="C301" s="2" t="s">
        <v>21</v>
      </c>
      <c r="D301" s="4" t="n">
        <v>46406</v>
      </c>
      <c r="E301" s="3" t="n">
        <v>63000000</v>
      </c>
      <c r="F301" s="2" t="s">
        <v>28</v>
      </c>
    </row>
    <row r="302" customFormat="false" ht="31.5" hidden="false" customHeight="true" outlineLevel="0" collapsed="false">
      <c r="A302" s="2" t="s">
        <v>246</v>
      </c>
      <c r="B302" s="2" t="s">
        <v>121</v>
      </c>
      <c r="C302" s="2" t="s">
        <v>21</v>
      </c>
      <c r="D302" s="4" t="n">
        <v>46406</v>
      </c>
      <c r="E302" s="3" t="n">
        <v>53000000</v>
      </c>
      <c r="F302" s="2" t="s">
        <v>30</v>
      </c>
    </row>
    <row r="303" customFormat="false" ht="31.5" hidden="false" customHeight="true" outlineLevel="0" collapsed="false">
      <c r="A303" s="2" t="s">
        <v>246</v>
      </c>
      <c r="B303" s="2" t="s">
        <v>122</v>
      </c>
      <c r="C303" s="2" t="s">
        <v>21</v>
      </c>
      <c r="D303" s="4" t="n">
        <v>46406</v>
      </c>
      <c r="E303" s="3" t="n">
        <v>42000000</v>
      </c>
      <c r="F303" s="2" t="s">
        <v>32</v>
      </c>
    </row>
    <row r="304" customFormat="false" ht="31.5" hidden="false" customHeight="true" outlineLevel="0" collapsed="false">
      <c r="A304" s="2" t="s">
        <v>246</v>
      </c>
      <c r="B304" s="2" t="s">
        <v>123</v>
      </c>
      <c r="C304" s="2" t="s">
        <v>21</v>
      </c>
      <c r="D304" s="4" t="n">
        <v>46406</v>
      </c>
      <c r="E304" s="3" t="n">
        <v>31000000</v>
      </c>
      <c r="F304" s="2" t="s">
        <v>34</v>
      </c>
    </row>
    <row r="305" customFormat="false" ht="31.5" hidden="false" customHeight="true" outlineLevel="0" collapsed="false">
      <c r="A305" s="2" t="s">
        <v>246</v>
      </c>
      <c r="B305" s="2" t="s">
        <v>124</v>
      </c>
      <c r="C305" s="2" t="s">
        <v>21</v>
      </c>
      <c r="D305" s="4" t="n">
        <v>46406</v>
      </c>
      <c r="E305" s="3" t="n">
        <v>24000000</v>
      </c>
      <c r="F305" s="2" t="s">
        <v>36</v>
      </c>
    </row>
    <row r="306" customFormat="false" ht="31.5" hidden="false" customHeight="true" outlineLevel="0" collapsed="false">
      <c r="A306" s="2" t="s">
        <v>246</v>
      </c>
      <c r="B306" s="2" t="s">
        <v>125</v>
      </c>
      <c r="C306" s="2" t="s">
        <v>21</v>
      </c>
      <c r="D306" s="4" t="n">
        <v>46413</v>
      </c>
      <c r="E306" s="3" t="n">
        <v>130000000</v>
      </c>
      <c r="F306" s="2" t="s">
        <v>22</v>
      </c>
    </row>
    <row r="307" customFormat="false" ht="31.5" hidden="false" customHeight="true" outlineLevel="0" collapsed="false">
      <c r="A307" s="2" t="s">
        <v>246</v>
      </c>
      <c r="B307" s="2" t="s">
        <v>126</v>
      </c>
      <c r="C307" s="2" t="s">
        <v>21</v>
      </c>
      <c r="D307" s="4" t="n">
        <v>46413</v>
      </c>
      <c r="E307" s="3" t="n">
        <v>104000000</v>
      </c>
      <c r="F307" s="2" t="s">
        <v>24</v>
      </c>
    </row>
    <row r="308" customFormat="false" ht="31.5" hidden="false" customHeight="true" outlineLevel="0" collapsed="false">
      <c r="A308" s="2" t="s">
        <v>246</v>
      </c>
      <c r="B308" s="2" t="s">
        <v>127</v>
      </c>
      <c r="C308" s="2" t="s">
        <v>21</v>
      </c>
      <c r="D308" s="4" t="n">
        <v>46413</v>
      </c>
      <c r="E308" s="3" t="n">
        <v>78000000</v>
      </c>
      <c r="F308" s="2" t="s">
        <v>26</v>
      </c>
    </row>
    <row r="309" customFormat="false" ht="31.5" hidden="false" customHeight="true" outlineLevel="0" collapsed="false">
      <c r="A309" s="2" t="s">
        <v>246</v>
      </c>
      <c r="B309" s="2" t="s">
        <v>128</v>
      </c>
      <c r="C309" s="2" t="s">
        <v>21</v>
      </c>
      <c r="D309" s="4" t="n">
        <v>46413</v>
      </c>
      <c r="E309" s="3" t="n">
        <v>62000000</v>
      </c>
      <c r="F309" s="2" t="s">
        <v>28</v>
      </c>
    </row>
    <row r="310" customFormat="false" ht="31.5" hidden="false" customHeight="true" outlineLevel="0" collapsed="false">
      <c r="A310" s="2" t="s">
        <v>246</v>
      </c>
      <c r="B310" s="2" t="s">
        <v>129</v>
      </c>
      <c r="C310" s="2" t="s">
        <v>21</v>
      </c>
      <c r="D310" s="4" t="n">
        <v>46413</v>
      </c>
      <c r="E310" s="3" t="n">
        <v>52000000</v>
      </c>
      <c r="F310" s="2" t="s">
        <v>30</v>
      </c>
    </row>
    <row r="311" customFormat="false" ht="31.5" hidden="false" customHeight="true" outlineLevel="0" collapsed="false">
      <c r="A311" s="2" t="s">
        <v>246</v>
      </c>
      <c r="B311" s="2" t="s">
        <v>130</v>
      </c>
      <c r="C311" s="2" t="s">
        <v>21</v>
      </c>
      <c r="D311" s="4" t="n">
        <v>46413</v>
      </c>
      <c r="E311" s="3" t="n">
        <v>41000000</v>
      </c>
      <c r="F311" s="2" t="s">
        <v>32</v>
      </c>
    </row>
    <row r="312" customFormat="false" ht="31.5" hidden="false" customHeight="true" outlineLevel="0" collapsed="false">
      <c r="A312" s="2" t="s">
        <v>246</v>
      </c>
      <c r="B312" s="2" t="s">
        <v>131</v>
      </c>
      <c r="C312" s="2" t="s">
        <v>21</v>
      </c>
      <c r="D312" s="4" t="n">
        <v>46413</v>
      </c>
      <c r="E312" s="3" t="n">
        <v>31000000</v>
      </c>
      <c r="F312" s="2" t="s">
        <v>34</v>
      </c>
    </row>
    <row r="313" customFormat="false" ht="31.5" hidden="false" customHeight="true" outlineLevel="0" collapsed="false">
      <c r="A313" s="2" t="s">
        <v>246</v>
      </c>
      <c r="B313" s="2" t="s">
        <v>132</v>
      </c>
      <c r="C313" s="2" t="s">
        <v>21</v>
      </c>
      <c r="D313" s="4" t="n">
        <v>46413</v>
      </c>
      <c r="E313" s="3" t="n">
        <v>22000000</v>
      </c>
      <c r="F313" s="2" t="s">
        <v>36</v>
      </c>
    </row>
    <row r="314" customFormat="false" ht="31.5" hidden="false" customHeight="true" outlineLevel="0" collapsed="false">
      <c r="A314" s="2" t="s">
        <v>246</v>
      </c>
      <c r="B314" s="2" t="s">
        <v>133</v>
      </c>
      <c r="C314" s="2" t="s">
        <v>134</v>
      </c>
      <c r="D314" s="4" t="n">
        <v>46332</v>
      </c>
      <c r="E314" s="3" t="n">
        <v>100000000</v>
      </c>
      <c r="F314" s="2" t="s">
        <v>135</v>
      </c>
    </row>
    <row r="315" customFormat="false" ht="31.5" hidden="false" customHeight="true" outlineLevel="0" collapsed="false">
      <c r="A315" s="2" t="s">
        <v>246</v>
      </c>
      <c r="B315" s="2" t="s">
        <v>136</v>
      </c>
      <c r="C315" s="2" t="s">
        <v>134</v>
      </c>
      <c r="D315" s="4" t="n">
        <v>46332</v>
      </c>
      <c r="E315" s="3" t="n">
        <v>80000000</v>
      </c>
      <c r="F315" s="2" t="s">
        <v>137</v>
      </c>
    </row>
    <row r="316" customFormat="false" ht="31.5" hidden="false" customHeight="true" outlineLevel="0" collapsed="false">
      <c r="A316" s="2" t="s">
        <v>246</v>
      </c>
      <c r="B316" s="2" t="s">
        <v>138</v>
      </c>
      <c r="C316" s="2" t="s">
        <v>134</v>
      </c>
      <c r="D316" s="4" t="n">
        <v>46332</v>
      </c>
      <c r="E316" s="3" t="n">
        <v>60000000</v>
      </c>
      <c r="F316" s="2" t="s">
        <v>139</v>
      </c>
    </row>
    <row r="317" customFormat="false" ht="31.5" hidden="false" customHeight="true" outlineLevel="0" collapsed="false">
      <c r="A317" s="2" t="s">
        <v>246</v>
      </c>
      <c r="B317" s="2" t="s">
        <v>140</v>
      </c>
      <c r="C317" s="2" t="s">
        <v>134</v>
      </c>
      <c r="D317" s="4" t="n">
        <v>46332</v>
      </c>
      <c r="E317" s="3" t="n">
        <v>48000000</v>
      </c>
      <c r="F317" s="2" t="s">
        <v>141</v>
      </c>
    </row>
    <row r="318" customFormat="false" ht="31.5" hidden="false" customHeight="true" outlineLevel="0" collapsed="false">
      <c r="A318" s="2" t="s">
        <v>246</v>
      </c>
      <c r="B318" s="2" t="s">
        <v>142</v>
      </c>
      <c r="C318" s="2" t="s">
        <v>134</v>
      </c>
      <c r="D318" s="4" t="n">
        <v>46332</v>
      </c>
      <c r="E318" s="3" t="n">
        <v>40000000</v>
      </c>
      <c r="F318" s="2" t="s">
        <v>143</v>
      </c>
    </row>
    <row r="319" customFormat="false" ht="31.5" hidden="false" customHeight="true" outlineLevel="0" collapsed="false">
      <c r="A319" s="2" t="s">
        <v>246</v>
      </c>
      <c r="B319" s="2" t="s">
        <v>144</v>
      </c>
      <c r="C319" s="2" t="s">
        <v>134</v>
      </c>
      <c r="D319" s="4" t="n">
        <v>46332</v>
      </c>
      <c r="E319" s="3" t="n">
        <v>32000000</v>
      </c>
      <c r="F319" s="2" t="s">
        <v>145</v>
      </c>
    </row>
    <row r="320" customFormat="false" ht="31.5" hidden="false" customHeight="true" outlineLevel="0" collapsed="false">
      <c r="A320" s="2" t="s">
        <v>246</v>
      </c>
      <c r="B320" s="2" t="s">
        <v>146</v>
      </c>
      <c r="C320" s="2" t="s">
        <v>134</v>
      </c>
      <c r="D320" s="4" t="n">
        <v>46332</v>
      </c>
      <c r="E320" s="3" t="n">
        <v>24000000</v>
      </c>
      <c r="F320" s="2" t="s">
        <v>147</v>
      </c>
    </row>
    <row r="321" customFormat="false" ht="31.5" hidden="false" customHeight="true" outlineLevel="0" collapsed="false">
      <c r="A321" s="2" t="s">
        <v>246</v>
      </c>
      <c r="B321" s="2" t="s">
        <v>148</v>
      </c>
      <c r="C321" s="2" t="s">
        <v>134</v>
      </c>
      <c r="D321" s="4" t="n">
        <v>46332</v>
      </c>
      <c r="E321" s="3" t="n">
        <v>16000000</v>
      </c>
      <c r="F321" s="2" t="s">
        <v>149</v>
      </c>
    </row>
    <row r="322" customFormat="false" ht="31.5" hidden="false" customHeight="true" outlineLevel="0" collapsed="false">
      <c r="A322" s="2" t="s">
        <v>246</v>
      </c>
      <c r="B322" s="2" t="s">
        <v>150</v>
      </c>
      <c r="C322" s="2" t="s">
        <v>134</v>
      </c>
      <c r="D322" s="4" t="n">
        <v>46339</v>
      </c>
      <c r="E322" s="3" t="n">
        <v>110000000</v>
      </c>
      <c r="F322" s="2" t="s">
        <v>135</v>
      </c>
    </row>
    <row r="323" customFormat="false" ht="31.5" hidden="false" customHeight="true" outlineLevel="0" collapsed="false">
      <c r="A323" s="2" t="s">
        <v>246</v>
      </c>
      <c r="B323" s="2" t="s">
        <v>151</v>
      </c>
      <c r="C323" s="2" t="s">
        <v>134</v>
      </c>
      <c r="D323" s="4" t="n">
        <v>46339</v>
      </c>
      <c r="E323" s="3" t="n">
        <v>88000000</v>
      </c>
      <c r="F323" s="2" t="s">
        <v>137</v>
      </c>
    </row>
    <row r="324" customFormat="false" ht="31.5" hidden="false" customHeight="true" outlineLevel="0" collapsed="false">
      <c r="A324" s="2" t="s">
        <v>246</v>
      </c>
      <c r="B324" s="2" t="s">
        <v>152</v>
      </c>
      <c r="C324" s="2" t="s">
        <v>134</v>
      </c>
      <c r="D324" s="4" t="n">
        <v>46339</v>
      </c>
      <c r="E324" s="3" t="n">
        <v>66000000</v>
      </c>
      <c r="F324" s="2" t="s">
        <v>139</v>
      </c>
    </row>
    <row r="325" customFormat="false" ht="31.5" hidden="false" customHeight="true" outlineLevel="0" collapsed="false">
      <c r="A325" s="2" t="s">
        <v>246</v>
      </c>
      <c r="B325" s="2" t="s">
        <v>153</v>
      </c>
      <c r="C325" s="2" t="s">
        <v>134</v>
      </c>
      <c r="D325" s="4" t="n">
        <v>46339</v>
      </c>
      <c r="E325" s="3" t="n">
        <v>52000000</v>
      </c>
      <c r="F325" s="2" t="s">
        <v>141</v>
      </c>
    </row>
    <row r="326" customFormat="false" ht="31.5" hidden="false" customHeight="true" outlineLevel="0" collapsed="false">
      <c r="A326" s="2" t="s">
        <v>246</v>
      </c>
      <c r="B326" s="2" t="s">
        <v>154</v>
      </c>
      <c r="C326" s="2" t="s">
        <v>134</v>
      </c>
      <c r="D326" s="4" t="n">
        <v>46339</v>
      </c>
      <c r="E326" s="3" t="n">
        <v>44000000</v>
      </c>
      <c r="F326" s="2" t="s">
        <v>143</v>
      </c>
    </row>
    <row r="327" customFormat="false" ht="31.5" hidden="false" customHeight="true" outlineLevel="0" collapsed="false">
      <c r="A327" s="2" t="s">
        <v>246</v>
      </c>
      <c r="B327" s="2" t="s">
        <v>155</v>
      </c>
      <c r="C327" s="2" t="s">
        <v>134</v>
      </c>
      <c r="D327" s="4" t="n">
        <v>46339</v>
      </c>
      <c r="E327" s="3" t="n">
        <v>35000000</v>
      </c>
      <c r="F327" s="2" t="s">
        <v>145</v>
      </c>
    </row>
    <row r="328" customFormat="false" ht="31.5" hidden="false" customHeight="true" outlineLevel="0" collapsed="false">
      <c r="A328" s="2" t="s">
        <v>246</v>
      </c>
      <c r="B328" s="2" t="s">
        <v>156</v>
      </c>
      <c r="C328" s="2" t="s">
        <v>134</v>
      </c>
      <c r="D328" s="4" t="n">
        <v>46339</v>
      </c>
      <c r="E328" s="3" t="n">
        <v>26000000</v>
      </c>
      <c r="F328" s="2" t="s">
        <v>147</v>
      </c>
    </row>
    <row r="329" customFormat="false" ht="31.5" hidden="false" customHeight="true" outlineLevel="0" collapsed="false">
      <c r="A329" s="2" t="s">
        <v>246</v>
      </c>
      <c r="B329" s="2" t="s">
        <v>157</v>
      </c>
      <c r="C329" s="2" t="s">
        <v>134</v>
      </c>
      <c r="D329" s="4" t="n">
        <v>46339</v>
      </c>
      <c r="E329" s="3" t="n">
        <v>19000000</v>
      </c>
      <c r="F329" s="2" t="s">
        <v>149</v>
      </c>
    </row>
    <row r="330" customFormat="false" ht="31.5" hidden="false" customHeight="true" outlineLevel="0" collapsed="false">
      <c r="A330" s="2" t="s">
        <v>246</v>
      </c>
      <c r="B330" s="2" t="s">
        <v>158</v>
      </c>
      <c r="C330" s="2" t="s">
        <v>134</v>
      </c>
      <c r="D330" s="4" t="n">
        <v>46342</v>
      </c>
      <c r="E330" s="3" t="n">
        <v>100000000</v>
      </c>
      <c r="F330" s="2" t="s">
        <v>135</v>
      </c>
    </row>
    <row r="331" customFormat="false" ht="31.5" hidden="false" customHeight="true" outlineLevel="0" collapsed="false">
      <c r="A331" s="2" t="s">
        <v>246</v>
      </c>
      <c r="B331" s="2" t="s">
        <v>159</v>
      </c>
      <c r="C331" s="2" t="s">
        <v>134</v>
      </c>
      <c r="D331" s="4" t="n">
        <v>46344</v>
      </c>
      <c r="E331" s="3" t="n">
        <v>170000000</v>
      </c>
      <c r="F331" s="2" t="s">
        <v>137</v>
      </c>
    </row>
    <row r="332" customFormat="false" ht="31.5" hidden="false" customHeight="true" outlineLevel="0" collapsed="false">
      <c r="A332" s="2" t="s">
        <v>246</v>
      </c>
      <c r="B332" s="2" t="s">
        <v>160</v>
      </c>
      <c r="C332" s="2" t="s">
        <v>134</v>
      </c>
      <c r="D332" s="4" t="n">
        <v>46345</v>
      </c>
      <c r="E332" s="3" t="n">
        <v>90000000</v>
      </c>
      <c r="F332" s="2" t="s">
        <v>139</v>
      </c>
    </row>
    <row r="333" customFormat="false" ht="31.5" hidden="false" customHeight="true" outlineLevel="0" collapsed="false">
      <c r="A333" s="2" t="s">
        <v>246</v>
      </c>
      <c r="B333" s="2" t="s">
        <v>161</v>
      </c>
      <c r="C333" s="2" t="s">
        <v>134</v>
      </c>
      <c r="D333" s="4" t="n">
        <v>46346</v>
      </c>
      <c r="E333" s="3" t="n">
        <v>60000000</v>
      </c>
      <c r="F333" s="2" t="s">
        <v>141</v>
      </c>
    </row>
    <row r="334" customFormat="false" ht="31.5" hidden="false" customHeight="true" outlineLevel="0" collapsed="false">
      <c r="A334" s="2" t="s">
        <v>246</v>
      </c>
      <c r="B334" s="2" t="s">
        <v>162</v>
      </c>
      <c r="C334" s="2" t="s">
        <v>134</v>
      </c>
      <c r="D334" s="4" t="n">
        <v>46346</v>
      </c>
      <c r="E334" s="3" t="n">
        <v>40000000</v>
      </c>
      <c r="F334" s="2" t="s">
        <v>143</v>
      </c>
    </row>
    <row r="335" customFormat="false" ht="31.5" hidden="false" customHeight="true" outlineLevel="0" collapsed="false">
      <c r="A335" s="2" t="s">
        <v>246</v>
      </c>
      <c r="B335" s="2" t="s">
        <v>163</v>
      </c>
      <c r="C335" s="2" t="s">
        <v>134</v>
      </c>
      <c r="D335" s="4" t="n">
        <v>46346</v>
      </c>
      <c r="E335" s="3" t="n">
        <v>30000000</v>
      </c>
      <c r="F335" s="2" t="s">
        <v>145</v>
      </c>
    </row>
    <row r="336" customFormat="false" ht="31.5" hidden="false" customHeight="true" outlineLevel="0" collapsed="false">
      <c r="A336" s="2" t="s">
        <v>246</v>
      </c>
      <c r="B336" s="2" t="s">
        <v>164</v>
      </c>
      <c r="C336" s="2" t="s">
        <v>134</v>
      </c>
      <c r="D336" s="4" t="n">
        <v>46346</v>
      </c>
      <c r="E336" s="3" t="n">
        <v>20000000</v>
      </c>
      <c r="F336" s="2" t="s">
        <v>147</v>
      </c>
    </row>
    <row r="337" customFormat="false" ht="31.5" hidden="false" customHeight="true" outlineLevel="0" collapsed="false">
      <c r="A337" s="2" t="s">
        <v>246</v>
      </c>
      <c r="B337" s="2" t="s">
        <v>165</v>
      </c>
      <c r="C337" s="2" t="s">
        <v>134</v>
      </c>
      <c r="D337" s="4" t="n">
        <v>46346</v>
      </c>
      <c r="E337" s="3" t="n">
        <v>10000000</v>
      </c>
      <c r="F337" s="2" t="s">
        <v>149</v>
      </c>
    </row>
    <row r="338" customFormat="false" ht="31.5" hidden="false" customHeight="true" outlineLevel="0" collapsed="false">
      <c r="A338" s="2" t="s">
        <v>246</v>
      </c>
      <c r="B338" s="2" t="s">
        <v>166</v>
      </c>
      <c r="C338" s="2" t="s">
        <v>134</v>
      </c>
      <c r="D338" s="4" t="n">
        <v>46353</v>
      </c>
      <c r="E338" s="3" t="n">
        <v>105000000</v>
      </c>
      <c r="F338" s="2" t="s">
        <v>135</v>
      </c>
    </row>
    <row r="339" customFormat="false" ht="31.5" hidden="false" customHeight="true" outlineLevel="0" collapsed="false">
      <c r="A339" s="2" t="s">
        <v>246</v>
      </c>
      <c r="B339" s="2" t="s">
        <v>167</v>
      </c>
      <c r="C339" s="2" t="s">
        <v>134</v>
      </c>
      <c r="D339" s="4" t="n">
        <v>46353</v>
      </c>
      <c r="E339" s="3" t="n">
        <v>84000000</v>
      </c>
      <c r="F339" s="2" t="s">
        <v>137</v>
      </c>
    </row>
    <row r="340" customFormat="false" ht="31.5" hidden="false" customHeight="true" outlineLevel="0" collapsed="false">
      <c r="A340" s="2" t="s">
        <v>246</v>
      </c>
      <c r="B340" s="2" t="s">
        <v>168</v>
      </c>
      <c r="C340" s="2" t="s">
        <v>134</v>
      </c>
      <c r="D340" s="4" t="n">
        <v>46353</v>
      </c>
      <c r="E340" s="3" t="n">
        <v>63000000</v>
      </c>
      <c r="F340" s="2" t="s">
        <v>139</v>
      </c>
    </row>
    <row r="341" customFormat="false" ht="31.5" hidden="false" customHeight="true" outlineLevel="0" collapsed="false">
      <c r="A341" s="2" t="s">
        <v>246</v>
      </c>
      <c r="B341" s="2" t="s">
        <v>169</v>
      </c>
      <c r="C341" s="2" t="s">
        <v>134</v>
      </c>
      <c r="D341" s="4" t="n">
        <v>46353</v>
      </c>
      <c r="E341" s="3" t="n">
        <v>50000000</v>
      </c>
      <c r="F341" s="2" t="s">
        <v>141</v>
      </c>
    </row>
    <row r="342" customFormat="false" ht="31.5" hidden="false" customHeight="true" outlineLevel="0" collapsed="false">
      <c r="A342" s="2" t="s">
        <v>246</v>
      </c>
      <c r="B342" s="2" t="s">
        <v>170</v>
      </c>
      <c r="C342" s="2" t="s">
        <v>134</v>
      </c>
      <c r="D342" s="4" t="n">
        <v>46353</v>
      </c>
      <c r="E342" s="3" t="n">
        <v>42000000</v>
      </c>
      <c r="F342" s="2" t="s">
        <v>143</v>
      </c>
    </row>
    <row r="343" customFormat="false" ht="31.5" hidden="false" customHeight="true" outlineLevel="0" collapsed="false">
      <c r="A343" s="2" t="s">
        <v>246</v>
      </c>
      <c r="B343" s="2" t="s">
        <v>171</v>
      </c>
      <c r="C343" s="2" t="s">
        <v>134</v>
      </c>
      <c r="D343" s="4" t="n">
        <v>46353</v>
      </c>
      <c r="E343" s="3" t="n">
        <v>33000000</v>
      </c>
      <c r="F343" s="2" t="s">
        <v>145</v>
      </c>
    </row>
    <row r="344" customFormat="false" ht="31.5" hidden="false" customHeight="true" outlineLevel="0" collapsed="false">
      <c r="A344" s="2" t="s">
        <v>246</v>
      </c>
      <c r="B344" s="2" t="s">
        <v>172</v>
      </c>
      <c r="C344" s="2" t="s">
        <v>134</v>
      </c>
      <c r="D344" s="4" t="n">
        <v>46353</v>
      </c>
      <c r="E344" s="3" t="n">
        <v>25000000</v>
      </c>
      <c r="F344" s="2" t="s">
        <v>147</v>
      </c>
    </row>
    <row r="345" customFormat="false" ht="31.5" hidden="false" customHeight="true" outlineLevel="0" collapsed="false">
      <c r="A345" s="2" t="s">
        <v>246</v>
      </c>
      <c r="B345" s="2" t="s">
        <v>173</v>
      </c>
      <c r="C345" s="2" t="s">
        <v>134</v>
      </c>
      <c r="D345" s="4" t="n">
        <v>46353</v>
      </c>
      <c r="E345" s="3" t="n">
        <v>18000000</v>
      </c>
      <c r="F345" s="2" t="s">
        <v>149</v>
      </c>
    </row>
    <row r="346" customFormat="false" ht="31.5" hidden="false" customHeight="true" outlineLevel="0" collapsed="false">
      <c r="A346" s="2" t="s">
        <v>246</v>
      </c>
      <c r="B346" s="2" t="s">
        <v>174</v>
      </c>
      <c r="C346" s="2" t="s">
        <v>134</v>
      </c>
      <c r="D346" s="4" t="n">
        <v>46360</v>
      </c>
      <c r="E346" s="3" t="n">
        <v>115000000</v>
      </c>
      <c r="F346" s="2" t="s">
        <v>135</v>
      </c>
    </row>
    <row r="347" customFormat="false" ht="31.5" hidden="false" customHeight="true" outlineLevel="0" collapsed="false">
      <c r="A347" s="2" t="s">
        <v>246</v>
      </c>
      <c r="B347" s="2" t="s">
        <v>175</v>
      </c>
      <c r="C347" s="2" t="s">
        <v>134</v>
      </c>
      <c r="D347" s="4" t="n">
        <v>46360</v>
      </c>
      <c r="E347" s="3" t="n">
        <v>92000000</v>
      </c>
      <c r="F347" s="2" t="s">
        <v>137</v>
      </c>
    </row>
    <row r="348" customFormat="false" ht="31.5" hidden="false" customHeight="true" outlineLevel="0" collapsed="false">
      <c r="A348" s="2" t="s">
        <v>246</v>
      </c>
      <c r="B348" s="2" t="s">
        <v>176</v>
      </c>
      <c r="C348" s="2" t="s">
        <v>134</v>
      </c>
      <c r="D348" s="4" t="n">
        <v>46360</v>
      </c>
      <c r="E348" s="3" t="n">
        <v>69000000</v>
      </c>
      <c r="F348" s="2" t="s">
        <v>139</v>
      </c>
    </row>
    <row r="349" customFormat="false" ht="31.5" hidden="false" customHeight="true" outlineLevel="0" collapsed="false">
      <c r="A349" s="2" t="s">
        <v>246</v>
      </c>
      <c r="B349" s="2" t="s">
        <v>177</v>
      </c>
      <c r="C349" s="2" t="s">
        <v>134</v>
      </c>
      <c r="D349" s="4" t="n">
        <v>46360</v>
      </c>
      <c r="E349" s="3" t="n">
        <v>55000000</v>
      </c>
      <c r="F349" s="2" t="s">
        <v>141</v>
      </c>
    </row>
    <row r="350" customFormat="false" ht="31.5" hidden="false" customHeight="true" outlineLevel="0" collapsed="false">
      <c r="A350" s="2" t="s">
        <v>246</v>
      </c>
      <c r="B350" s="2" t="s">
        <v>178</v>
      </c>
      <c r="C350" s="2" t="s">
        <v>134</v>
      </c>
      <c r="D350" s="4" t="n">
        <v>46360</v>
      </c>
      <c r="E350" s="3" t="n">
        <v>46000000</v>
      </c>
      <c r="F350" s="2" t="s">
        <v>143</v>
      </c>
    </row>
    <row r="351" customFormat="false" ht="31.5" hidden="false" customHeight="true" outlineLevel="0" collapsed="false">
      <c r="A351" s="2" t="s">
        <v>246</v>
      </c>
      <c r="B351" s="2" t="s">
        <v>179</v>
      </c>
      <c r="C351" s="2" t="s">
        <v>134</v>
      </c>
      <c r="D351" s="4" t="n">
        <v>46360</v>
      </c>
      <c r="E351" s="3" t="n">
        <v>36000000</v>
      </c>
      <c r="F351" s="2" t="s">
        <v>145</v>
      </c>
    </row>
    <row r="352" customFormat="false" ht="31.5" hidden="false" customHeight="true" outlineLevel="0" collapsed="false">
      <c r="A352" s="2" t="s">
        <v>246</v>
      </c>
      <c r="B352" s="2" t="s">
        <v>180</v>
      </c>
      <c r="C352" s="2" t="s">
        <v>134</v>
      </c>
      <c r="D352" s="4" t="n">
        <v>46360</v>
      </c>
      <c r="E352" s="3" t="n">
        <v>27000000</v>
      </c>
      <c r="F352" s="2" t="s">
        <v>147</v>
      </c>
    </row>
    <row r="353" customFormat="false" ht="31.5" hidden="false" customHeight="true" outlineLevel="0" collapsed="false">
      <c r="A353" s="2" t="s">
        <v>246</v>
      </c>
      <c r="B353" s="2" t="s">
        <v>181</v>
      </c>
      <c r="C353" s="2" t="s">
        <v>134</v>
      </c>
      <c r="D353" s="4" t="n">
        <v>46360</v>
      </c>
      <c r="E353" s="3" t="n">
        <v>20000000</v>
      </c>
      <c r="F353" s="2" t="s">
        <v>149</v>
      </c>
    </row>
    <row r="354" customFormat="false" ht="31.5" hidden="false" customHeight="true" outlineLevel="0" collapsed="false">
      <c r="A354" s="2" t="s">
        <v>246</v>
      </c>
      <c r="B354" s="2" t="s">
        <v>182</v>
      </c>
      <c r="C354" s="2" t="s">
        <v>134</v>
      </c>
      <c r="D354" s="4" t="n">
        <v>46367</v>
      </c>
      <c r="E354" s="3" t="n">
        <v>117000000</v>
      </c>
      <c r="F354" s="2" t="s">
        <v>135</v>
      </c>
    </row>
    <row r="355" customFormat="false" ht="31.5" hidden="false" customHeight="true" outlineLevel="0" collapsed="false">
      <c r="A355" s="2" t="s">
        <v>246</v>
      </c>
      <c r="B355" s="2" t="s">
        <v>183</v>
      </c>
      <c r="C355" s="2" t="s">
        <v>134</v>
      </c>
      <c r="D355" s="4" t="n">
        <v>46367</v>
      </c>
      <c r="E355" s="3" t="n">
        <v>94000000</v>
      </c>
      <c r="F355" s="2" t="s">
        <v>137</v>
      </c>
    </row>
    <row r="356" customFormat="false" ht="31.5" hidden="false" customHeight="true" outlineLevel="0" collapsed="false">
      <c r="A356" s="2" t="s">
        <v>246</v>
      </c>
      <c r="B356" s="2" t="s">
        <v>184</v>
      </c>
      <c r="C356" s="2" t="s">
        <v>134</v>
      </c>
      <c r="D356" s="4" t="n">
        <v>46367</v>
      </c>
      <c r="E356" s="3" t="n">
        <v>70000000</v>
      </c>
      <c r="F356" s="2" t="s">
        <v>139</v>
      </c>
    </row>
    <row r="357" customFormat="false" ht="31.5" hidden="false" customHeight="true" outlineLevel="0" collapsed="false">
      <c r="A357" s="2" t="s">
        <v>246</v>
      </c>
      <c r="B357" s="2" t="s">
        <v>185</v>
      </c>
      <c r="C357" s="2" t="s">
        <v>134</v>
      </c>
      <c r="D357" s="4" t="n">
        <v>46367</v>
      </c>
      <c r="E357" s="3" t="n">
        <v>56000000</v>
      </c>
      <c r="F357" s="2" t="s">
        <v>141</v>
      </c>
    </row>
    <row r="358" customFormat="false" ht="31.5" hidden="false" customHeight="true" outlineLevel="0" collapsed="false">
      <c r="A358" s="2" t="s">
        <v>246</v>
      </c>
      <c r="B358" s="2" t="s">
        <v>186</v>
      </c>
      <c r="C358" s="2" t="s">
        <v>134</v>
      </c>
      <c r="D358" s="4" t="n">
        <v>46367</v>
      </c>
      <c r="E358" s="3" t="n">
        <v>47000000</v>
      </c>
      <c r="F358" s="2" t="s">
        <v>143</v>
      </c>
    </row>
    <row r="359" customFormat="false" ht="31.5" hidden="false" customHeight="true" outlineLevel="0" collapsed="false">
      <c r="A359" s="2" t="s">
        <v>246</v>
      </c>
      <c r="B359" s="2" t="s">
        <v>187</v>
      </c>
      <c r="C359" s="2" t="s">
        <v>134</v>
      </c>
      <c r="D359" s="4" t="n">
        <v>46367</v>
      </c>
      <c r="E359" s="3" t="n">
        <v>37000000</v>
      </c>
      <c r="F359" s="2" t="s">
        <v>145</v>
      </c>
    </row>
    <row r="360" customFormat="false" ht="31.5" hidden="false" customHeight="true" outlineLevel="0" collapsed="false">
      <c r="A360" s="2" t="s">
        <v>246</v>
      </c>
      <c r="B360" s="2" t="s">
        <v>188</v>
      </c>
      <c r="C360" s="2" t="s">
        <v>134</v>
      </c>
      <c r="D360" s="4" t="n">
        <v>46367</v>
      </c>
      <c r="E360" s="3" t="n">
        <v>28000000</v>
      </c>
      <c r="F360" s="2" t="s">
        <v>147</v>
      </c>
    </row>
    <row r="361" customFormat="false" ht="31.5" hidden="false" customHeight="true" outlineLevel="0" collapsed="false">
      <c r="A361" s="2" t="s">
        <v>246</v>
      </c>
      <c r="B361" s="2" t="s">
        <v>189</v>
      </c>
      <c r="C361" s="2" t="s">
        <v>134</v>
      </c>
      <c r="D361" s="4" t="n">
        <v>46367</v>
      </c>
      <c r="E361" s="3" t="n">
        <v>21000000</v>
      </c>
      <c r="F361" s="2" t="s">
        <v>149</v>
      </c>
    </row>
    <row r="362" customFormat="false" ht="31.5" hidden="false" customHeight="true" outlineLevel="0" collapsed="false">
      <c r="A362" s="2" t="s">
        <v>246</v>
      </c>
      <c r="B362" s="2" t="s">
        <v>190</v>
      </c>
      <c r="C362" s="2" t="s">
        <v>134</v>
      </c>
      <c r="D362" s="4" t="n">
        <v>46374</v>
      </c>
      <c r="E362" s="3" t="n">
        <v>120000000</v>
      </c>
      <c r="F362" s="2" t="s">
        <v>135</v>
      </c>
    </row>
    <row r="363" customFormat="false" ht="31.5" hidden="false" customHeight="true" outlineLevel="0" collapsed="false">
      <c r="A363" s="2" t="s">
        <v>246</v>
      </c>
      <c r="B363" s="2" t="s">
        <v>191</v>
      </c>
      <c r="C363" s="2" t="s">
        <v>134</v>
      </c>
      <c r="D363" s="4" t="n">
        <v>46374</v>
      </c>
      <c r="E363" s="3" t="n">
        <v>96000000</v>
      </c>
      <c r="F363" s="2" t="s">
        <v>137</v>
      </c>
    </row>
    <row r="364" customFormat="false" ht="31.5" hidden="false" customHeight="true" outlineLevel="0" collapsed="false">
      <c r="A364" s="2" t="s">
        <v>246</v>
      </c>
      <c r="B364" s="2" t="s">
        <v>192</v>
      </c>
      <c r="C364" s="2" t="s">
        <v>134</v>
      </c>
      <c r="D364" s="4" t="n">
        <v>46374</v>
      </c>
      <c r="E364" s="3" t="n">
        <v>72000000</v>
      </c>
      <c r="F364" s="2" t="s">
        <v>139</v>
      </c>
    </row>
    <row r="365" customFormat="false" ht="31.5" hidden="false" customHeight="true" outlineLevel="0" collapsed="false">
      <c r="A365" s="2" t="s">
        <v>246</v>
      </c>
      <c r="B365" s="2" t="s">
        <v>193</v>
      </c>
      <c r="C365" s="2" t="s">
        <v>134</v>
      </c>
      <c r="D365" s="4" t="n">
        <v>46374</v>
      </c>
      <c r="E365" s="3" t="n">
        <v>57000000</v>
      </c>
      <c r="F365" s="2" t="s">
        <v>141</v>
      </c>
    </row>
    <row r="366" customFormat="false" ht="31.5" hidden="false" customHeight="true" outlineLevel="0" collapsed="false">
      <c r="A366" s="2" t="s">
        <v>246</v>
      </c>
      <c r="B366" s="2" t="s">
        <v>194</v>
      </c>
      <c r="C366" s="2" t="s">
        <v>134</v>
      </c>
      <c r="D366" s="4" t="n">
        <v>46374</v>
      </c>
      <c r="E366" s="3" t="n">
        <v>48000000</v>
      </c>
      <c r="F366" s="2" t="s">
        <v>143</v>
      </c>
    </row>
    <row r="367" customFormat="false" ht="31.5" hidden="false" customHeight="true" outlineLevel="0" collapsed="false">
      <c r="A367" s="2" t="s">
        <v>246</v>
      </c>
      <c r="B367" s="2" t="s">
        <v>195</v>
      </c>
      <c r="C367" s="2" t="s">
        <v>134</v>
      </c>
      <c r="D367" s="4" t="n">
        <v>46374</v>
      </c>
      <c r="E367" s="3" t="n">
        <v>38000000</v>
      </c>
      <c r="F367" s="2" t="s">
        <v>145</v>
      </c>
    </row>
    <row r="368" customFormat="false" ht="31.5" hidden="false" customHeight="true" outlineLevel="0" collapsed="false">
      <c r="A368" s="2" t="s">
        <v>246</v>
      </c>
      <c r="B368" s="2" t="s">
        <v>196</v>
      </c>
      <c r="C368" s="2" t="s">
        <v>134</v>
      </c>
      <c r="D368" s="4" t="n">
        <v>46374</v>
      </c>
      <c r="E368" s="3" t="n">
        <v>28000000</v>
      </c>
      <c r="F368" s="2" t="s">
        <v>147</v>
      </c>
    </row>
    <row r="369" customFormat="false" ht="31.5" hidden="false" customHeight="true" outlineLevel="0" collapsed="false">
      <c r="A369" s="2" t="s">
        <v>246</v>
      </c>
      <c r="B369" s="2" t="s">
        <v>197</v>
      </c>
      <c r="C369" s="2" t="s">
        <v>134</v>
      </c>
      <c r="D369" s="4" t="n">
        <v>46374</v>
      </c>
      <c r="E369" s="3" t="n">
        <v>21000000</v>
      </c>
      <c r="F369" s="2" t="s">
        <v>149</v>
      </c>
    </row>
    <row r="370" customFormat="false" ht="31.5" hidden="false" customHeight="true" outlineLevel="0" collapsed="false">
      <c r="A370" s="2" t="s">
        <v>246</v>
      </c>
      <c r="B370" s="2" t="s">
        <v>198</v>
      </c>
      <c r="C370" s="2" t="s">
        <v>134</v>
      </c>
      <c r="D370" s="4" t="n">
        <v>46381</v>
      </c>
      <c r="E370" s="3" t="n">
        <v>122000000</v>
      </c>
      <c r="F370" s="2" t="s">
        <v>135</v>
      </c>
    </row>
    <row r="371" customFormat="false" ht="31.5" hidden="false" customHeight="true" outlineLevel="0" collapsed="false">
      <c r="A371" s="2" t="s">
        <v>246</v>
      </c>
      <c r="B371" s="2" t="s">
        <v>199</v>
      </c>
      <c r="C371" s="2" t="s">
        <v>134</v>
      </c>
      <c r="D371" s="4" t="n">
        <v>46381</v>
      </c>
      <c r="E371" s="3" t="n">
        <v>98000000</v>
      </c>
      <c r="F371" s="2" t="s">
        <v>137</v>
      </c>
    </row>
    <row r="372" customFormat="false" ht="31.5" hidden="false" customHeight="true" outlineLevel="0" collapsed="false">
      <c r="A372" s="2" t="s">
        <v>246</v>
      </c>
      <c r="B372" s="2" t="s">
        <v>200</v>
      </c>
      <c r="C372" s="2" t="s">
        <v>134</v>
      </c>
      <c r="D372" s="4" t="n">
        <v>46381</v>
      </c>
      <c r="E372" s="3" t="n">
        <v>73000000</v>
      </c>
      <c r="F372" s="2" t="s">
        <v>139</v>
      </c>
    </row>
    <row r="373" customFormat="false" ht="31.5" hidden="false" customHeight="true" outlineLevel="0" collapsed="false">
      <c r="A373" s="2" t="s">
        <v>246</v>
      </c>
      <c r="B373" s="2" t="s">
        <v>201</v>
      </c>
      <c r="C373" s="2" t="s">
        <v>134</v>
      </c>
      <c r="D373" s="4" t="n">
        <v>46381</v>
      </c>
      <c r="E373" s="3" t="n">
        <v>58000000</v>
      </c>
      <c r="F373" s="2" t="s">
        <v>141</v>
      </c>
    </row>
    <row r="374" customFormat="false" ht="31.5" hidden="false" customHeight="true" outlineLevel="0" collapsed="false">
      <c r="A374" s="2" t="s">
        <v>246</v>
      </c>
      <c r="B374" s="2" t="s">
        <v>202</v>
      </c>
      <c r="C374" s="2" t="s">
        <v>134</v>
      </c>
      <c r="D374" s="4" t="n">
        <v>46381</v>
      </c>
      <c r="E374" s="3" t="n">
        <v>49000000</v>
      </c>
      <c r="F374" s="2" t="s">
        <v>143</v>
      </c>
    </row>
    <row r="375" customFormat="false" ht="31.5" hidden="false" customHeight="true" outlineLevel="0" collapsed="false">
      <c r="A375" s="2" t="s">
        <v>246</v>
      </c>
      <c r="B375" s="2" t="s">
        <v>203</v>
      </c>
      <c r="C375" s="2" t="s">
        <v>134</v>
      </c>
      <c r="D375" s="4" t="n">
        <v>46381</v>
      </c>
      <c r="E375" s="3" t="n">
        <v>39000000</v>
      </c>
      <c r="F375" s="2" t="s">
        <v>145</v>
      </c>
    </row>
    <row r="376" customFormat="false" ht="31.5" hidden="false" customHeight="true" outlineLevel="0" collapsed="false">
      <c r="A376" s="2" t="s">
        <v>246</v>
      </c>
      <c r="B376" s="2" t="s">
        <v>204</v>
      </c>
      <c r="C376" s="2" t="s">
        <v>134</v>
      </c>
      <c r="D376" s="4" t="n">
        <v>46381</v>
      </c>
      <c r="E376" s="3" t="n">
        <v>29000000</v>
      </c>
      <c r="F376" s="2" t="s">
        <v>147</v>
      </c>
    </row>
    <row r="377" customFormat="false" ht="31.5" hidden="false" customHeight="true" outlineLevel="0" collapsed="false">
      <c r="A377" s="2" t="s">
        <v>246</v>
      </c>
      <c r="B377" s="2" t="s">
        <v>205</v>
      </c>
      <c r="C377" s="2" t="s">
        <v>134</v>
      </c>
      <c r="D377" s="4" t="n">
        <v>46381</v>
      </c>
      <c r="E377" s="3" t="n">
        <v>22000000</v>
      </c>
      <c r="F377" s="2" t="s">
        <v>149</v>
      </c>
    </row>
    <row r="378" customFormat="false" ht="31.5" hidden="false" customHeight="true" outlineLevel="0" collapsed="false">
      <c r="A378" s="2" t="s">
        <v>246</v>
      </c>
      <c r="B378" s="2" t="s">
        <v>206</v>
      </c>
      <c r="C378" s="2" t="s">
        <v>134</v>
      </c>
      <c r="D378" s="4" t="n">
        <v>46388</v>
      </c>
      <c r="E378" s="3" t="n">
        <v>130000000</v>
      </c>
      <c r="F378" s="2" t="s">
        <v>135</v>
      </c>
    </row>
    <row r="379" customFormat="false" ht="31.5" hidden="false" customHeight="true" outlineLevel="0" collapsed="false">
      <c r="A379" s="2" t="s">
        <v>246</v>
      </c>
      <c r="B379" s="2" t="s">
        <v>207</v>
      </c>
      <c r="C379" s="2" t="s">
        <v>134</v>
      </c>
      <c r="D379" s="4" t="n">
        <v>46388</v>
      </c>
      <c r="E379" s="3" t="n">
        <v>104000000</v>
      </c>
      <c r="F379" s="2" t="s">
        <v>137</v>
      </c>
    </row>
    <row r="380" customFormat="false" ht="31.5" hidden="false" customHeight="true" outlineLevel="0" collapsed="false">
      <c r="A380" s="2" t="s">
        <v>246</v>
      </c>
      <c r="B380" s="2" t="s">
        <v>208</v>
      </c>
      <c r="C380" s="2" t="s">
        <v>134</v>
      </c>
      <c r="D380" s="4" t="n">
        <v>46388</v>
      </c>
      <c r="E380" s="3" t="n">
        <v>78000000</v>
      </c>
      <c r="F380" s="2" t="s">
        <v>139</v>
      </c>
    </row>
    <row r="381" customFormat="false" ht="31.5" hidden="false" customHeight="true" outlineLevel="0" collapsed="false">
      <c r="A381" s="2" t="s">
        <v>246</v>
      </c>
      <c r="B381" s="2" t="s">
        <v>209</v>
      </c>
      <c r="C381" s="2" t="s">
        <v>134</v>
      </c>
      <c r="D381" s="4" t="n">
        <v>46388</v>
      </c>
      <c r="E381" s="3" t="n">
        <v>62000000</v>
      </c>
      <c r="F381" s="2" t="s">
        <v>141</v>
      </c>
    </row>
    <row r="382" customFormat="false" ht="31.5" hidden="false" customHeight="true" outlineLevel="0" collapsed="false">
      <c r="A382" s="2" t="s">
        <v>246</v>
      </c>
      <c r="B382" s="2" t="s">
        <v>210</v>
      </c>
      <c r="C382" s="2" t="s">
        <v>134</v>
      </c>
      <c r="D382" s="4" t="n">
        <v>46388</v>
      </c>
      <c r="E382" s="3" t="n">
        <v>52000000</v>
      </c>
      <c r="F382" s="2" t="s">
        <v>143</v>
      </c>
    </row>
    <row r="383" customFormat="false" ht="31.5" hidden="false" customHeight="true" outlineLevel="0" collapsed="false">
      <c r="A383" s="2" t="s">
        <v>246</v>
      </c>
      <c r="B383" s="2" t="s">
        <v>211</v>
      </c>
      <c r="C383" s="2" t="s">
        <v>134</v>
      </c>
      <c r="D383" s="4" t="n">
        <v>46388</v>
      </c>
      <c r="E383" s="3" t="n">
        <v>41000000</v>
      </c>
      <c r="F383" s="2" t="s">
        <v>145</v>
      </c>
    </row>
    <row r="384" customFormat="false" ht="31.5" hidden="false" customHeight="true" outlineLevel="0" collapsed="false">
      <c r="A384" s="2" t="s">
        <v>246</v>
      </c>
      <c r="B384" s="2" t="s">
        <v>212</v>
      </c>
      <c r="C384" s="2" t="s">
        <v>134</v>
      </c>
      <c r="D384" s="4" t="n">
        <v>46388</v>
      </c>
      <c r="E384" s="3" t="n">
        <v>31000000</v>
      </c>
      <c r="F384" s="2" t="s">
        <v>147</v>
      </c>
    </row>
    <row r="385" customFormat="false" ht="31.5" hidden="false" customHeight="true" outlineLevel="0" collapsed="false">
      <c r="A385" s="2" t="s">
        <v>246</v>
      </c>
      <c r="B385" s="2" t="s">
        <v>213</v>
      </c>
      <c r="C385" s="2" t="s">
        <v>134</v>
      </c>
      <c r="D385" s="4" t="n">
        <v>46388</v>
      </c>
      <c r="E385" s="3" t="n">
        <v>22000000</v>
      </c>
      <c r="F385" s="2" t="s">
        <v>149</v>
      </c>
    </row>
    <row r="386" customFormat="false" ht="31.5" hidden="false" customHeight="true" outlineLevel="0" collapsed="false">
      <c r="A386" s="2" t="s">
        <v>246</v>
      </c>
      <c r="B386" s="2" t="s">
        <v>214</v>
      </c>
      <c r="C386" s="2" t="s">
        <v>134</v>
      </c>
      <c r="D386" s="4" t="n">
        <v>46395</v>
      </c>
      <c r="E386" s="3" t="n">
        <v>125000000</v>
      </c>
      <c r="F386" s="2" t="s">
        <v>135</v>
      </c>
    </row>
    <row r="387" customFormat="false" ht="31.5" hidden="false" customHeight="true" outlineLevel="0" collapsed="false">
      <c r="A387" s="2" t="s">
        <v>246</v>
      </c>
      <c r="B387" s="2" t="s">
        <v>215</v>
      </c>
      <c r="C387" s="2" t="s">
        <v>134</v>
      </c>
      <c r="D387" s="4" t="n">
        <v>46395</v>
      </c>
      <c r="E387" s="3" t="n">
        <v>100000000</v>
      </c>
      <c r="F387" s="2" t="s">
        <v>137</v>
      </c>
    </row>
    <row r="388" customFormat="false" ht="31.5" hidden="false" customHeight="true" outlineLevel="0" collapsed="false">
      <c r="A388" s="2" t="s">
        <v>246</v>
      </c>
      <c r="B388" s="2" t="s">
        <v>216</v>
      </c>
      <c r="C388" s="2" t="s">
        <v>134</v>
      </c>
      <c r="D388" s="4" t="n">
        <v>46395</v>
      </c>
      <c r="E388" s="3" t="n">
        <v>75000000</v>
      </c>
      <c r="F388" s="2" t="s">
        <v>139</v>
      </c>
    </row>
    <row r="389" customFormat="false" ht="31.5" hidden="false" customHeight="true" outlineLevel="0" collapsed="false">
      <c r="A389" s="2" t="s">
        <v>246</v>
      </c>
      <c r="B389" s="2" t="s">
        <v>217</v>
      </c>
      <c r="C389" s="2" t="s">
        <v>134</v>
      </c>
      <c r="D389" s="4" t="n">
        <v>46395</v>
      </c>
      <c r="E389" s="3" t="n">
        <v>60000000</v>
      </c>
      <c r="F389" s="2" t="s">
        <v>141</v>
      </c>
    </row>
    <row r="390" customFormat="false" ht="31.5" hidden="false" customHeight="true" outlineLevel="0" collapsed="false">
      <c r="A390" s="2" t="s">
        <v>246</v>
      </c>
      <c r="B390" s="2" t="s">
        <v>218</v>
      </c>
      <c r="C390" s="2" t="s">
        <v>134</v>
      </c>
      <c r="D390" s="4" t="n">
        <v>46395</v>
      </c>
      <c r="E390" s="3" t="n">
        <v>50000000</v>
      </c>
      <c r="F390" s="2" t="s">
        <v>143</v>
      </c>
    </row>
    <row r="391" customFormat="false" ht="31.5" hidden="false" customHeight="true" outlineLevel="0" collapsed="false">
      <c r="A391" s="2" t="s">
        <v>246</v>
      </c>
      <c r="B391" s="2" t="s">
        <v>219</v>
      </c>
      <c r="C391" s="2" t="s">
        <v>134</v>
      </c>
      <c r="D391" s="4" t="n">
        <v>46395</v>
      </c>
      <c r="E391" s="3" t="n">
        <v>40000000</v>
      </c>
      <c r="F391" s="2" t="s">
        <v>145</v>
      </c>
    </row>
    <row r="392" customFormat="false" ht="31.5" hidden="false" customHeight="true" outlineLevel="0" collapsed="false">
      <c r="A392" s="2" t="s">
        <v>246</v>
      </c>
      <c r="B392" s="2" t="s">
        <v>220</v>
      </c>
      <c r="C392" s="2" t="s">
        <v>134</v>
      </c>
      <c r="D392" s="4" t="n">
        <v>46395</v>
      </c>
      <c r="E392" s="3" t="n">
        <v>30000000</v>
      </c>
      <c r="F392" s="2" t="s">
        <v>147</v>
      </c>
    </row>
    <row r="393" customFormat="false" ht="31.5" hidden="false" customHeight="true" outlineLevel="0" collapsed="false">
      <c r="A393" s="2" t="s">
        <v>246</v>
      </c>
      <c r="B393" s="2" t="s">
        <v>221</v>
      </c>
      <c r="C393" s="2" t="s">
        <v>134</v>
      </c>
      <c r="D393" s="4" t="n">
        <v>46395</v>
      </c>
      <c r="E393" s="3" t="n">
        <v>20000000</v>
      </c>
      <c r="F393" s="2" t="s">
        <v>149</v>
      </c>
    </row>
    <row r="394" customFormat="false" ht="31.5" hidden="false" customHeight="true" outlineLevel="0" collapsed="false">
      <c r="A394" s="2" t="s">
        <v>246</v>
      </c>
      <c r="B394" s="2" t="s">
        <v>222</v>
      </c>
      <c r="C394" s="2" t="s">
        <v>134</v>
      </c>
      <c r="D394" s="4" t="n">
        <v>46402</v>
      </c>
      <c r="E394" s="3" t="n">
        <v>122000000</v>
      </c>
      <c r="F394" s="2" t="s">
        <v>135</v>
      </c>
    </row>
    <row r="395" customFormat="false" ht="31.5" hidden="false" customHeight="true" outlineLevel="0" collapsed="false">
      <c r="A395" s="2" t="s">
        <v>246</v>
      </c>
      <c r="B395" s="2" t="s">
        <v>223</v>
      </c>
      <c r="C395" s="2" t="s">
        <v>134</v>
      </c>
      <c r="D395" s="4" t="n">
        <v>46402</v>
      </c>
      <c r="E395" s="3" t="n">
        <v>98000000</v>
      </c>
      <c r="F395" s="2" t="s">
        <v>137</v>
      </c>
    </row>
    <row r="396" customFormat="false" ht="31.5" hidden="false" customHeight="true" outlineLevel="0" collapsed="false">
      <c r="A396" s="2" t="s">
        <v>246</v>
      </c>
      <c r="B396" s="2" t="s">
        <v>224</v>
      </c>
      <c r="C396" s="2" t="s">
        <v>134</v>
      </c>
      <c r="D396" s="4" t="n">
        <v>46402</v>
      </c>
      <c r="E396" s="3" t="n">
        <v>73000000</v>
      </c>
      <c r="F396" s="2" t="s">
        <v>139</v>
      </c>
    </row>
    <row r="397" customFormat="false" ht="31.5" hidden="false" customHeight="true" outlineLevel="0" collapsed="false">
      <c r="A397" s="2" t="s">
        <v>246</v>
      </c>
      <c r="B397" s="2" t="s">
        <v>225</v>
      </c>
      <c r="C397" s="2" t="s">
        <v>134</v>
      </c>
      <c r="D397" s="4" t="n">
        <v>46402</v>
      </c>
      <c r="E397" s="3" t="n">
        <v>58000000</v>
      </c>
      <c r="F397" s="2" t="s">
        <v>141</v>
      </c>
    </row>
    <row r="398" customFormat="false" ht="31.5" hidden="false" customHeight="true" outlineLevel="0" collapsed="false">
      <c r="A398" s="2" t="s">
        <v>246</v>
      </c>
      <c r="B398" s="2" t="s">
        <v>226</v>
      </c>
      <c r="C398" s="2" t="s">
        <v>134</v>
      </c>
      <c r="D398" s="4" t="n">
        <v>46402</v>
      </c>
      <c r="E398" s="3" t="n">
        <v>49000000</v>
      </c>
      <c r="F398" s="2" t="s">
        <v>143</v>
      </c>
    </row>
    <row r="399" customFormat="false" ht="31.5" hidden="false" customHeight="true" outlineLevel="0" collapsed="false">
      <c r="A399" s="2" t="s">
        <v>246</v>
      </c>
      <c r="B399" s="2" t="s">
        <v>227</v>
      </c>
      <c r="C399" s="2" t="s">
        <v>134</v>
      </c>
      <c r="D399" s="4" t="n">
        <v>46402</v>
      </c>
      <c r="E399" s="3" t="n">
        <v>39000000</v>
      </c>
      <c r="F399" s="2" t="s">
        <v>145</v>
      </c>
    </row>
    <row r="400" customFormat="false" ht="31.5" hidden="false" customHeight="true" outlineLevel="0" collapsed="false">
      <c r="A400" s="2" t="s">
        <v>246</v>
      </c>
      <c r="B400" s="2" t="s">
        <v>228</v>
      </c>
      <c r="C400" s="2" t="s">
        <v>134</v>
      </c>
      <c r="D400" s="4" t="n">
        <v>46402</v>
      </c>
      <c r="E400" s="3" t="n">
        <v>29000000</v>
      </c>
      <c r="F400" s="2" t="s">
        <v>147</v>
      </c>
    </row>
    <row r="401" customFormat="false" ht="31.5" hidden="false" customHeight="true" outlineLevel="0" collapsed="false">
      <c r="A401" s="2" t="s">
        <v>246</v>
      </c>
      <c r="B401" s="2" t="s">
        <v>229</v>
      </c>
      <c r="C401" s="2" t="s">
        <v>134</v>
      </c>
      <c r="D401" s="4" t="n">
        <v>46402</v>
      </c>
      <c r="E401" s="3" t="n">
        <v>22000000</v>
      </c>
      <c r="F401" s="2" t="s">
        <v>149</v>
      </c>
    </row>
    <row r="402" customFormat="false" ht="31.5" hidden="false" customHeight="true" outlineLevel="0" collapsed="false">
      <c r="A402" s="2" t="s">
        <v>246</v>
      </c>
      <c r="B402" s="2" t="s">
        <v>230</v>
      </c>
      <c r="C402" s="2" t="s">
        <v>134</v>
      </c>
      <c r="D402" s="4" t="n">
        <v>46409</v>
      </c>
      <c r="E402" s="3" t="n">
        <v>127000000</v>
      </c>
      <c r="F402" s="2" t="s">
        <v>135</v>
      </c>
    </row>
    <row r="403" customFormat="false" ht="31.5" hidden="false" customHeight="true" outlineLevel="0" collapsed="false">
      <c r="A403" s="2" t="s">
        <v>246</v>
      </c>
      <c r="B403" s="2" t="s">
        <v>231</v>
      </c>
      <c r="C403" s="2" t="s">
        <v>134</v>
      </c>
      <c r="D403" s="4" t="n">
        <v>46409</v>
      </c>
      <c r="E403" s="3" t="n">
        <v>102000000</v>
      </c>
      <c r="F403" s="2" t="s">
        <v>137</v>
      </c>
    </row>
    <row r="404" customFormat="false" ht="31.5" hidden="false" customHeight="true" outlineLevel="0" collapsed="false">
      <c r="A404" s="2" t="s">
        <v>246</v>
      </c>
      <c r="B404" s="2" t="s">
        <v>232</v>
      </c>
      <c r="C404" s="2" t="s">
        <v>134</v>
      </c>
      <c r="D404" s="4" t="n">
        <v>46409</v>
      </c>
      <c r="E404" s="3" t="n">
        <v>76000000</v>
      </c>
      <c r="F404" s="2" t="s">
        <v>139</v>
      </c>
    </row>
    <row r="405" customFormat="false" ht="31.5" hidden="false" customHeight="true" outlineLevel="0" collapsed="false">
      <c r="A405" s="2" t="s">
        <v>246</v>
      </c>
      <c r="B405" s="2" t="s">
        <v>233</v>
      </c>
      <c r="C405" s="2" t="s">
        <v>134</v>
      </c>
      <c r="D405" s="4" t="n">
        <v>46409</v>
      </c>
      <c r="E405" s="3" t="n">
        <v>61000000</v>
      </c>
      <c r="F405" s="2" t="s">
        <v>141</v>
      </c>
    </row>
    <row r="406" customFormat="false" ht="31.5" hidden="false" customHeight="true" outlineLevel="0" collapsed="false">
      <c r="A406" s="2" t="s">
        <v>246</v>
      </c>
      <c r="B406" s="2" t="s">
        <v>234</v>
      </c>
      <c r="C406" s="2" t="s">
        <v>134</v>
      </c>
      <c r="D406" s="4" t="n">
        <v>46409</v>
      </c>
      <c r="E406" s="3" t="n">
        <v>51000000</v>
      </c>
      <c r="F406" s="2" t="s">
        <v>143</v>
      </c>
    </row>
    <row r="407" customFormat="false" ht="31.5" hidden="false" customHeight="true" outlineLevel="0" collapsed="false">
      <c r="A407" s="2" t="s">
        <v>246</v>
      </c>
      <c r="B407" s="2" t="s">
        <v>235</v>
      </c>
      <c r="C407" s="2" t="s">
        <v>134</v>
      </c>
      <c r="D407" s="4" t="n">
        <v>46409</v>
      </c>
      <c r="E407" s="3" t="n">
        <v>40000000</v>
      </c>
      <c r="F407" s="2" t="s">
        <v>145</v>
      </c>
    </row>
    <row r="408" customFormat="false" ht="31.5" hidden="false" customHeight="true" outlineLevel="0" collapsed="false">
      <c r="A408" s="2" t="s">
        <v>246</v>
      </c>
      <c r="B408" s="2" t="s">
        <v>236</v>
      </c>
      <c r="C408" s="2" t="s">
        <v>134</v>
      </c>
      <c r="D408" s="4" t="n">
        <v>46409</v>
      </c>
      <c r="E408" s="3" t="n">
        <v>30000000</v>
      </c>
      <c r="F408" s="2" t="s">
        <v>147</v>
      </c>
    </row>
    <row r="409" customFormat="false" ht="31.5" hidden="false" customHeight="true" outlineLevel="0" collapsed="false">
      <c r="A409" s="2" t="s">
        <v>246</v>
      </c>
      <c r="B409" s="2" t="s">
        <v>237</v>
      </c>
      <c r="C409" s="2" t="s">
        <v>134</v>
      </c>
      <c r="D409" s="4" t="n">
        <v>46409</v>
      </c>
      <c r="E409" s="3" t="n">
        <v>23000000</v>
      </c>
      <c r="F409" s="2" t="s">
        <v>149</v>
      </c>
    </row>
    <row r="410" customFormat="false" ht="31.5" hidden="false" customHeight="true" outlineLevel="0" collapsed="false">
      <c r="A410" s="2" t="s">
        <v>246</v>
      </c>
      <c r="B410" s="2" t="s">
        <v>238</v>
      </c>
      <c r="C410" s="2" t="s">
        <v>134</v>
      </c>
      <c r="D410" s="4" t="n">
        <v>46416</v>
      </c>
      <c r="E410" s="3" t="n">
        <v>130000000</v>
      </c>
      <c r="F410" s="2" t="s">
        <v>135</v>
      </c>
    </row>
    <row r="411" customFormat="false" ht="31.5" hidden="false" customHeight="true" outlineLevel="0" collapsed="false">
      <c r="A411" s="2" t="s">
        <v>246</v>
      </c>
      <c r="B411" s="2" t="s">
        <v>239</v>
      </c>
      <c r="C411" s="2" t="s">
        <v>134</v>
      </c>
      <c r="D411" s="4" t="n">
        <v>46416</v>
      </c>
      <c r="E411" s="3" t="n">
        <v>104000000</v>
      </c>
      <c r="F411" s="2" t="s">
        <v>137</v>
      </c>
    </row>
    <row r="412" customFormat="false" ht="31.5" hidden="false" customHeight="true" outlineLevel="0" collapsed="false">
      <c r="A412" s="2" t="s">
        <v>246</v>
      </c>
      <c r="B412" s="2" t="s">
        <v>240</v>
      </c>
      <c r="C412" s="2" t="s">
        <v>134</v>
      </c>
      <c r="D412" s="4" t="n">
        <v>46416</v>
      </c>
      <c r="E412" s="3" t="n">
        <v>78000000</v>
      </c>
      <c r="F412" s="2" t="s">
        <v>139</v>
      </c>
    </row>
    <row r="413" customFormat="false" ht="31.5" hidden="false" customHeight="true" outlineLevel="0" collapsed="false">
      <c r="A413" s="2" t="s">
        <v>246</v>
      </c>
      <c r="B413" s="2" t="s">
        <v>241</v>
      </c>
      <c r="C413" s="2" t="s">
        <v>134</v>
      </c>
      <c r="D413" s="4" t="n">
        <v>46416</v>
      </c>
      <c r="E413" s="3" t="n">
        <v>62000000</v>
      </c>
      <c r="F413" s="2" t="s">
        <v>141</v>
      </c>
    </row>
    <row r="414" customFormat="false" ht="31.5" hidden="false" customHeight="true" outlineLevel="0" collapsed="false">
      <c r="A414" s="2" t="s">
        <v>246</v>
      </c>
      <c r="B414" s="2" t="s">
        <v>242</v>
      </c>
      <c r="C414" s="2" t="s">
        <v>134</v>
      </c>
      <c r="D414" s="4" t="n">
        <v>46416</v>
      </c>
      <c r="E414" s="3" t="n">
        <v>52000000</v>
      </c>
      <c r="F414" s="2" t="s">
        <v>143</v>
      </c>
    </row>
    <row r="415" customFormat="false" ht="31.5" hidden="false" customHeight="true" outlineLevel="0" collapsed="false">
      <c r="A415" s="2" t="s">
        <v>246</v>
      </c>
      <c r="B415" s="2" t="s">
        <v>243</v>
      </c>
      <c r="C415" s="2" t="s">
        <v>134</v>
      </c>
      <c r="D415" s="4" t="n">
        <v>46416</v>
      </c>
      <c r="E415" s="3" t="n">
        <v>41000000</v>
      </c>
      <c r="F415" s="2" t="s">
        <v>145</v>
      </c>
    </row>
    <row r="416" customFormat="false" ht="31.5" hidden="false" customHeight="true" outlineLevel="0" collapsed="false">
      <c r="A416" s="2" t="s">
        <v>246</v>
      </c>
      <c r="B416" s="2" t="s">
        <v>244</v>
      </c>
      <c r="C416" s="2" t="s">
        <v>134</v>
      </c>
      <c r="D416" s="4" t="n">
        <v>46416</v>
      </c>
      <c r="E416" s="3" t="n">
        <v>31000000</v>
      </c>
      <c r="F416" s="2" t="s">
        <v>147</v>
      </c>
    </row>
    <row r="417" customFormat="false" ht="31.5" hidden="false" customHeight="true" outlineLevel="0" collapsed="false">
      <c r="A417" s="2" t="s">
        <v>246</v>
      </c>
      <c r="B417" s="2" t="s">
        <v>245</v>
      </c>
      <c r="C417" s="2" t="s">
        <v>134</v>
      </c>
      <c r="D417" s="4" t="n">
        <v>46416</v>
      </c>
      <c r="E417" s="3" t="n">
        <v>22000000</v>
      </c>
      <c r="F417" s="2" t="s">
        <v>149</v>
      </c>
    </row>
    <row r="418" customFormat="false" ht="31.5" hidden="false" customHeight="true" outlineLevel="0" collapsed="false">
      <c r="A418" s="2" t="s">
        <v>247</v>
      </c>
      <c r="B418" s="2" t="s">
        <v>20</v>
      </c>
      <c r="C418" s="2" t="s">
        <v>21</v>
      </c>
      <c r="D418" s="4" t="n">
        <v>46329</v>
      </c>
      <c r="E418" s="3" t="n">
        <v>105000000</v>
      </c>
      <c r="F418" s="2" t="s">
        <v>22</v>
      </c>
    </row>
    <row r="419" customFormat="false" ht="31.5" hidden="false" customHeight="true" outlineLevel="0" collapsed="false">
      <c r="A419" s="2" t="s">
        <v>247</v>
      </c>
      <c r="B419" s="2" t="s">
        <v>23</v>
      </c>
      <c r="C419" s="2" t="s">
        <v>21</v>
      </c>
      <c r="D419" s="4" t="n">
        <v>46329</v>
      </c>
      <c r="E419" s="3" t="n">
        <v>84000000</v>
      </c>
      <c r="F419" s="2" t="s">
        <v>24</v>
      </c>
    </row>
    <row r="420" customFormat="false" ht="31.5" hidden="false" customHeight="true" outlineLevel="0" collapsed="false">
      <c r="A420" s="2" t="s">
        <v>247</v>
      </c>
      <c r="B420" s="2" t="s">
        <v>25</v>
      </c>
      <c r="C420" s="2" t="s">
        <v>21</v>
      </c>
      <c r="D420" s="4" t="n">
        <v>46329</v>
      </c>
      <c r="E420" s="3" t="n">
        <v>63000000</v>
      </c>
      <c r="F420" s="2" t="s">
        <v>26</v>
      </c>
    </row>
    <row r="421" customFormat="false" ht="31.5" hidden="false" customHeight="true" outlineLevel="0" collapsed="false">
      <c r="A421" s="2" t="s">
        <v>247</v>
      </c>
      <c r="B421" s="2" t="s">
        <v>27</v>
      </c>
      <c r="C421" s="2" t="s">
        <v>21</v>
      </c>
      <c r="D421" s="4" t="n">
        <v>46329</v>
      </c>
      <c r="E421" s="3" t="n">
        <v>50000000</v>
      </c>
      <c r="F421" s="2" t="s">
        <v>28</v>
      </c>
    </row>
    <row r="422" customFormat="false" ht="31.5" hidden="false" customHeight="true" outlineLevel="0" collapsed="false">
      <c r="A422" s="2" t="s">
        <v>247</v>
      </c>
      <c r="B422" s="2" t="s">
        <v>29</v>
      </c>
      <c r="C422" s="2" t="s">
        <v>21</v>
      </c>
      <c r="D422" s="4" t="n">
        <v>46329</v>
      </c>
      <c r="E422" s="3" t="n">
        <v>42000000</v>
      </c>
      <c r="F422" s="2" t="s">
        <v>30</v>
      </c>
    </row>
    <row r="423" customFormat="false" ht="31.5" hidden="false" customHeight="true" outlineLevel="0" collapsed="false">
      <c r="A423" s="2" t="s">
        <v>247</v>
      </c>
      <c r="B423" s="2" t="s">
        <v>31</v>
      </c>
      <c r="C423" s="2" t="s">
        <v>21</v>
      </c>
      <c r="D423" s="4" t="n">
        <v>46329</v>
      </c>
      <c r="E423" s="3" t="n">
        <v>33000000</v>
      </c>
      <c r="F423" s="2" t="s">
        <v>32</v>
      </c>
    </row>
    <row r="424" customFormat="false" ht="31.5" hidden="false" customHeight="true" outlineLevel="0" collapsed="false">
      <c r="A424" s="2" t="s">
        <v>247</v>
      </c>
      <c r="B424" s="2" t="s">
        <v>33</v>
      </c>
      <c r="C424" s="2" t="s">
        <v>21</v>
      </c>
      <c r="D424" s="4" t="n">
        <v>46329</v>
      </c>
      <c r="E424" s="3" t="n">
        <v>25000000</v>
      </c>
      <c r="F424" s="2" t="s">
        <v>34</v>
      </c>
    </row>
    <row r="425" customFormat="false" ht="31.5" hidden="false" customHeight="true" outlineLevel="0" collapsed="false">
      <c r="A425" s="2" t="s">
        <v>247</v>
      </c>
      <c r="B425" s="2" t="s">
        <v>35</v>
      </c>
      <c r="C425" s="2" t="s">
        <v>21</v>
      </c>
      <c r="D425" s="4" t="n">
        <v>46329</v>
      </c>
      <c r="E425" s="3" t="n">
        <v>18000000</v>
      </c>
      <c r="F425" s="2" t="s">
        <v>36</v>
      </c>
    </row>
    <row r="426" customFormat="false" ht="31.5" hidden="false" customHeight="true" outlineLevel="0" collapsed="false">
      <c r="A426" s="2" t="s">
        <v>247</v>
      </c>
      <c r="B426" s="2" t="s">
        <v>37</v>
      </c>
      <c r="C426" s="2" t="s">
        <v>21</v>
      </c>
      <c r="D426" s="4" t="n">
        <v>46336</v>
      </c>
      <c r="E426" s="3" t="n">
        <v>115000000</v>
      </c>
      <c r="F426" s="2" t="s">
        <v>22</v>
      </c>
    </row>
    <row r="427" customFormat="false" ht="31.5" hidden="false" customHeight="true" outlineLevel="0" collapsed="false">
      <c r="A427" s="2" t="s">
        <v>247</v>
      </c>
      <c r="B427" s="2" t="s">
        <v>38</v>
      </c>
      <c r="C427" s="2" t="s">
        <v>21</v>
      </c>
      <c r="D427" s="4" t="n">
        <v>46336</v>
      </c>
      <c r="E427" s="3" t="n">
        <v>92000000</v>
      </c>
      <c r="F427" s="2" t="s">
        <v>24</v>
      </c>
    </row>
    <row r="428" customFormat="false" ht="31.5" hidden="false" customHeight="true" outlineLevel="0" collapsed="false">
      <c r="A428" s="2" t="s">
        <v>247</v>
      </c>
      <c r="B428" s="2" t="s">
        <v>39</v>
      </c>
      <c r="C428" s="2" t="s">
        <v>21</v>
      </c>
      <c r="D428" s="4" t="n">
        <v>46336</v>
      </c>
      <c r="E428" s="3" t="n">
        <v>69000000</v>
      </c>
      <c r="F428" s="2" t="s">
        <v>26</v>
      </c>
    </row>
    <row r="429" customFormat="false" ht="31.5" hidden="false" customHeight="true" outlineLevel="0" collapsed="false">
      <c r="A429" s="2" t="s">
        <v>247</v>
      </c>
      <c r="B429" s="2" t="s">
        <v>40</v>
      </c>
      <c r="C429" s="2" t="s">
        <v>21</v>
      </c>
      <c r="D429" s="4" t="n">
        <v>46336</v>
      </c>
      <c r="E429" s="3" t="n">
        <v>55000000</v>
      </c>
      <c r="F429" s="2" t="s">
        <v>28</v>
      </c>
    </row>
    <row r="430" customFormat="false" ht="31.5" hidden="false" customHeight="true" outlineLevel="0" collapsed="false">
      <c r="A430" s="2" t="s">
        <v>247</v>
      </c>
      <c r="B430" s="2" t="s">
        <v>41</v>
      </c>
      <c r="C430" s="2" t="s">
        <v>21</v>
      </c>
      <c r="D430" s="4" t="n">
        <v>46336</v>
      </c>
      <c r="E430" s="3" t="n">
        <v>46000000</v>
      </c>
      <c r="F430" s="2" t="s">
        <v>30</v>
      </c>
    </row>
    <row r="431" customFormat="false" ht="31.5" hidden="false" customHeight="true" outlineLevel="0" collapsed="false">
      <c r="A431" s="2" t="s">
        <v>247</v>
      </c>
      <c r="B431" s="2" t="s">
        <v>42</v>
      </c>
      <c r="C431" s="2" t="s">
        <v>21</v>
      </c>
      <c r="D431" s="4" t="n">
        <v>46336</v>
      </c>
      <c r="E431" s="3" t="n">
        <v>36000000</v>
      </c>
      <c r="F431" s="2" t="s">
        <v>32</v>
      </c>
    </row>
    <row r="432" customFormat="false" ht="31.5" hidden="false" customHeight="true" outlineLevel="0" collapsed="false">
      <c r="A432" s="2" t="s">
        <v>247</v>
      </c>
      <c r="B432" s="2" t="s">
        <v>43</v>
      </c>
      <c r="C432" s="2" t="s">
        <v>21</v>
      </c>
      <c r="D432" s="4" t="n">
        <v>46336</v>
      </c>
      <c r="E432" s="3" t="n">
        <v>27000000</v>
      </c>
      <c r="F432" s="2" t="s">
        <v>34</v>
      </c>
    </row>
    <row r="433" customFormat="false" ht="31.5" hidden="false" customHeight="true" outlineLevel="0" collapsed="false">
      <c r="A433" s="2" t="s">
        <v>247</v>
      </c>
      <c r="B433" s="2" t="s">
        <v>44</v>
      </c>
      <c r="C433" s="2" t="s">
        <v>21</v>
      </c>
      <c r="D433" s="4" t="n">
        <v>46336</v>
      </c>
      <c r="E433" s="3" t="n">
        <v>20000000</v>
      </c>
      <c r="F433" s="2" t="s">
        <v>36</v>
      </c>
    </row>
    <row r="434" customFormat="false" ht="31.5" hidden="false" customHeight="true" outlineLevel="0" collapsed="false">
      <c r="A434" s="2" t="s">
        <v>247</v>
      </c>
      <c r="B434" s="2" t="s">
        <v>45</v>
      </c>
      <c r="C434" s="2" t="s">
        <v>21</v>
      </c>
      <c r="D434" s="4" t="n">
        <v>46346</v>
      </c>
      <c r="E434" s="3" t="n">
        <v>120000000</v>
      </c>
      <c r="F434" s="2" t="s">
        <v>22</v>
      </c>
    </row>
    <row r="435" customFormat="false" ht="31.5" hidden="false" customHeight="true" outlineLevel="0" collapsed="false">
      <c r="A435" s="2" t="s">
        <v>247</v>
      </c>
      <c r="B435" s="2" t="s">
        <v>46</v>
      </c>
      <c r="C435" s="2" t="s">
        <v>21</v>
      </c>
      <c r="D435" s="4" t="n">
        <v>46343</v>
      </c>
      <c r="E435" s="3" t="n">
        <v>30000000</v>
      </c>
      <c r="F435" s="2" t="s">
        <v>24</v>
      </c>
    </row>
    <row r="436" customFormat="false" ht="31.5" hidden="false" customHeight="true" outlineLevel="0" collapsed="false">
      <c r="A436" s="2" t="s">
        <v>247</v>
      </c>
      <c r="B436" s="2" t="s">
        <v>47</v>
      </c>
      <c r="C436" s="2" t="s">
        <v>21</v>
      </c>
      <c r="D436" s="4" t="n">
        <v>46343</v>
      </c>
      <c r="E436" s="3" t="n">
        <v>25000000</v>
      </c>
      <c r="F436" s="2" t="s">
        <v>26</v>
      </c>
    </row>
    <row r="437" customFormat="false" ht="31.5" hidden="false" customHeight="true" outlineLevel="0" collapsed="false">
      <c r="A437" s="2" t="s">
        <v>247</v>
      </c>
      <c r="B437" s="2" t="s">
        <v>48</v>
      </c>
      <c r="C437" s="2" t="s">
        <v>21</v>
      </c>
      <c r="D437" s="4" t="n">
        <v>46343</v>
      </c>
      <c r="E437" s="3" t="n">
        <v>20000000</v>
      </c>
      <c r="F437" s="2" t="s">
        <v>28</v>
      </c>
    </row>
    <row r="438" customFormat="false" ht="31.5" hidden="false" customHeight="true" outlineLevel="0" collapsed="false">
      <c r="A438" s="2" t="s">
        <v>247</v>
      </c>
      <c r="B438" s="2" t="s">
        <v>49</v>
      </c>
      <c r="C438" s="2" t="s">
        <v>21</v>
      </c>
      <c r="D438" s="4" t="n">
        <v>46343</v>
      </c>
      <c r="E438" s="3" t="n">
        <v>15000000</v>
      </c>
      <c r="F438" s="2" t="s">
        <v>30</v>
      </c>
    </row>
    <row r="439" customFormat="false" ht="31.5" hidden="false" customHeight="true" outlineLevel="0" collapsed="false">
      <c r="A439" s="2" t="s">
        <v>247</v>
      </c>
      <c r="B439" s="2" t="s">
        <v>50</v>
      </c>
      <c r="C439" s="2" t="s">
        <v>21</v>
      </c>
      <c r="D439" s="4" t="n">
        <v>46343</v>
      </c>
      <c r="E439" s="3" t="n">
        <v>15000000</v>
      </c>
      <c r="F439" s="2" t="s">
        <v>32</v>
      </c>
    </row>
    <row r="440" customFormat="false" ht="31.5" hidden="false" customHeight="true" outlineLevel="0" collapsed="false">
      <c r="A440" s="2" t="s">
        <v>247</v>
      </c>
      <c r="B440" s="2" t="s">
        <v>51</v>
      </c>
      <c r="C440" s="2" t="s">
        <v>21</v>
      </c>
      <c r="D440" s="4" t="n">
        <v>46343</v>
      </c>
      <c r="E440" s="3" t="n">
        <v>10000000</v>
      </c>
      <c r="F440" s="2" t="s">
        <v>34</v>
      </c>
    </row>
    <row r="441" customFormat="false" ht="31.5" hidden="false" customHeight="true" outlineLevel="0" collapsed="false">
      <c r="A441" s="2" t="s">
        <v>247</v>
      </c>
      <c r="B441" s="2" t="s">
        <v>52</v>
      </c>
      <c r="C441" s="2" t="s">
        <v>21</v>
      </c>
      <c r="D441" s="4" t="n">
        <v>46343</v>
      </c>
      <c r="E441" s="3" t="n">
        <v>5000000</v>
      </c>
      <c r="F441" s="2" t="s">
        <v>36</v>
      </c>
    </row>
    <row r="442" customFormat="false" ht="31.5" hidden="false" customHeight="true" outlineLevel="0" collapsed="false">
      <c r="A442" s="2" t="s">
        <v>247</v>
      </c>
      <c r="B442" s="2" t="s">
        <v>53</v>
      </c>
      <c r="C442" s="2" t="s">
        <v>21</v>
      </c>
      <c r="D442" s="4" t="n">
        <v>46350</v>
      </c>
      <c r="E442" s="3" t="n">
        <v>125000000</v>
      </c>
      <c r="F442" s="2" t="s">
        <v>22</v>
      </c>
    </row>
    <row r="443" customFormat="false" ht="31.5" hidden="false" customHeight="true" outlineLevel="0" collapsed="false">
      <c r="A443" s="2" t="s">
        <v>247</v>
      </c>
      <c r="B443" s="2" t="s">
        <v>54</v>
      </c>
      <c r="C443" s="2" t="s">
        <v>21</v>
      </c>
      <c r="D443" s="4" t="n">
        <v>46350</v>
      </c>
      <c r="E443" s="3" t="n">
        <v>100000000</v>
      </c>
      <c r="F443" s="2" t="s">
        <v>24</v>
      </c>
    </row>
    <row r="444" customFormat="false" ht="31.5" hidden="false" customHeight="true" outlineLevel="0" collapsed="false">
      <c r="A444" s="2" t="s">
        <v>247</v>
      </c>
      <c r="B444" s="2" t="s">
        <v>55</v>
      </c>
      <c r="C444" s="2" t="s">
        <v>21</v>
      </c>
      <c r="D444" s="4" t="n">
        <v>46350</v>
      </c>
      <c r="E444" s="3" t="n">
        <v>75000000</v>
      </c>
      <c r="F444" s="2" t="s">
        <v>26</v>
      </c>
    </row>
    <row r="445" customFormat="false" ht="31.5" hidden="false" customHeight="true" outlineLevel="0" collapsed="false">
      <c r="A445" s="2" t="s">
        <v>247</v>
      </c>
      <c r="B445" s="2" t="s">
        <v>56</v>
      </c>
      <c r="C445" s="2" t="s">
        <v>21</v>
      </c>
      <c r="D445" s="4" t="n">
        <v>46350</v>
      </c>
      <c r="E445" s="3" t="n">
        <v>60000000</v>
      </c>
      <c r="F445" s="2" t="s">
        <v>28</v>
      </c>
    </row>
    <row r="446" customFormat="false" ht="31.5" hidden="false" customHeight="true" outlineLevel="0" collapsed="false">
      <c r="A446" s="2" t="s">
        <v>247</v>
      </c>
      <c r="B446" s="2" t="s">
        <v>57</v>
      </c>
      <c r="C446" s="2" t="s">
        <v>21</v>
      </c>
      <c r="D446" s="4" t="n">
        <v>46350</v>
      </c>
      <c r="E446" s="3" t="n">
        <v>50000000</v>
      </c>
      <c r="F446" s="2" t="s">
        <v>30</v>
      </c>
    </row>
    <row r="447" customFormat="false" ht="31.5" hidden="false" customHeight="true" outlineLevel="0" collapsed="false">
      <c r="A447" s="2" t="s">
        <v>247</v>
      </c>
      <c r="B447" s="2" t="s">
        <v>58</v>
      </c>
      <c r="C447" s="2" t="s">
        <v>21</v>
      </c>
      <c r="D447" s="4" t="n">
        <v>46350</v>
      </c>
      <c r="E447" s="3" t="n">
        <v>40000000</v>
      </c>
      <c r="F447" s="2" t="s">
        <v>32</v>
      </c>
    </row>
    <row r="448" customFormat="false" ht="31.5" hidden="false" customHeight="true" outlineLevel="0" collapsed="false">
      <c r="A448" s="2" t="s">
        <v>247</v>
      </c>
      <c r="B448" s="2" t="s">
        <v>59</v>
      </c>
      <c r="C448" s="2" t="s">
        <v>21</v>
      </c>
      <c r="D448" s="4" t="n">
        <v>46350</v>
      </c>
      <c r="E448" s="3" t="n">
        <v>30000000</v>
      </c>
      <c r="F448" s="2" t="s">
        <v>34</v>
      </c>
    </row>
    <row r="449" customFormat="false" ht="31.5" hidden="false" customHeight="true" outlineLevel="0" collapsed="false">
      <c r="A449" s="2" t="s">
        <v>247</v>
      </c>
      <c r="B449" s="2" t="s">
        <v>60</v>
      </c>
      <c r="C449" s="2" t="s">
        <v>21</v>
      </c>
      <c r="D449" s="4" t="n">
        <v>46350</v>
      </c>
      <c r="E449" s="3" t="n">
        <v>20000000</v>
      </c>
      <c r="F449" s="2" t="s">
        <v>36</v>
      </c>
    </row>
    <row r="450" customFormat="false" ht="31.5" hidden="false" customHeight="true" outlineLevel="0" collapsed="false">
      <c r="A450" s="2" t="s">
        <v>247</v>
      </c>
      <c r="B450" s="2" t="s">
        <v>61</v>
      </c>
      <c r="C450" s="2" t="s">
        <v>21</v>
      </c>
      <c r="D450" s="4" t="n">
        <v>46357</v>
      </c>
      <c r="E450" s="3" t="n">
        <v>112000000</v>
      </c>
      <c r="F450" s="2" t="s">
        <v>22</v>
      </c>
    </row>
    <row r="451" customFormat="false" ht="31.5" hidden="false" customHeight="true" outlineLevel="0" collapsed="false">
      <c r="A451" s="2" t="s">
        <v>247</v>
      </c>
      <c r="B451" s="2" t="s">
        <v>62</v>
      </c>
      <c r="C451" s="2" t="s">
        <v>21</v>
      </c>
      <c r="D451" s="4" t="n">
        <v>46357</v>
      </c>
      <c r="E451" s="3" t="n">
        <v>90000000</v>
      </c>
      <c r="F451" s="2" t="s">
        <v>24</v>
      </c>
    </row>
    <row r="452" customFormat="false" ht="31.5" hidden="false" customHeight="true" outlineLevel="0" collapsed="false">
      <c r="A452" s="2" t="s">
        <v>247</v>
      </c>
      <c r="B452" s="2" t="s">
        <v>63</v>
      </c>
      <c r="C452" s="2" t="s">
        <v>21</v>
      </c>
      <c r="D452" s="4" t="n">
        <v>46357</v>
      </c>
      <c r="E452" s="3" t="n">
        <v>67000000</v>
      </c>
      <c r="F452" s="2" t="s">
        <v>26</v>
      </c>
    </row>
    <row r="453" customFormat="false" ht="31.5" hidden="false" customHeight="true" outlineLevel="0" collapsed="false">
      <c r="A453" s="2" t="s">
        <v>247</v>
      </c>
      <c r="B453" s="2" t="s">
        <v>64</v>
      </c>
      <c r="C453" s="2" t="s">
        <v>21</v>
      </c>
      <c r="D453" s="4" t="n">
        <v>46357</v>
      </c>
      <c r="E453" s="3" t="n">
        <v>54000000</v>
      </c>
      <c r="F453" s="2" t="s">
        <v>28</v>
      </c>
    </row>
    <row r="454" customFormat="false" ht="31.5" hidden="false" customHeight="true" outlineLevel="0" collapsed="false">
      <c r="A454" s="2" t="s">
        <v>247</v>
      </c>
      <c r="B454" s="2" t="s">
        <v>65</v>
      </c>
      <c r="C454" s="2" t="s">
        <v>21</v>
      </c>
      <c r="D454" s="4" t="n">
        <v>46357</v>
      </c>
      <c r="E454" s="3" t="n">
        <v>45000000</v>
      </c>
      <c r="F454" s="2" t="s">
        <v>30</v>
      </c>
    </row>
    <row r="455" customFormat="false" ht="31.5" hidden="false" customHeight="true" outlineLevel="0" collapsed="false">
      <c r="A455" s="2" t="s">
        <v>247</v>
      </c>
      <c r="B455" s="2" t="s">
        <v>66</v>
      </c>
      <c r="C455" s="2" t="s">
        <v>21</v>
      </c>
      <c r="D455" s="4" t="n">
        <v>46357</v>
      </c>
      <c r="E455" s="3" t="n">
        <v>36000000</v>
      </c>
      <c r="F455" s="2" t="s">
        <v>32</v>
      </c>
    </row>
    <row r="456" customFormat="false" ht="31.5" hidden="false" customHeight="true" outlineLevel="0" collapsed="false">
      <c r="A456" s="2" t="s">
        <v>247</v>
      </c>
      <c r="B456" s="2" t="s">
        <v>67</v>
      </c>
      <c r="C456" s="2" t="s">
        <v>21</v>
      </c>
      <c r="D456" s="4" t="n">
        <v>46357</v>
      </c>
      <c r="E456" s="3" t="n">
        <v>27000000</v>
      </c>
      <c r="F456" s="2" t="s">
        <v>34</v>
      </c>
    </row>
    <row r="457" customFormat="false" ht="31.5" hidden="false" customHeight="true" outlineLevel="0" collapsed="false">
      <c r="A457" s="2" t="s">
        <v>247</v>
      </c>
      <c r="B457" s="2" t="s">
        <v>68</v>
      </c>
      <c r="C457" s="2" t="s">
        <v>21</v>
      </c>
      <c r="D457" s="4" t="n">
        <v>46357</v>
      </c>
      <c r="E457" s="3" t="n">
        <v>19000000</v>
      </c>
      <c r="F457" s="2" t="s">
        <v>36</v>
      </c>
    </row>
    <row r="458" customFormat="false" ht="31.5" hidden="false" customHeight="true" outlineLevel="0" collapsed="false">
      <c r="A458" s="2" t="s">
        <v>247</v>
      </c>
      <c r="B458" s="2" t="s">
        <v>69</v>
      </c>
      <c r="C458" s="2" t="s">
        <v>21</v>
      </c>
      <c r="D458" s="4" t="n">
        <v>46364</v>
      </c>
      <c r="E458" s="3" t="n">
        <v>120000000</v>
      </c>
      <c r="F458" s="2" t="s">
        <v>22</v>
      </c>
    </row>
    <row r="459" customFormat="false" ht="31.5" hidden="false" customHeight="true" outlineLevel="0" collapsed="false">
      <c r="A459" s="2" t="s">
        <v>247</v>
      </c>
      <c r="B459" s="2" t="s">
        <v>70</v>
      </c>
      <c r="C459" s="2" t="s">
        <v>21</v>
      </c>
      <c r="D459" s="4" t="n">
        <v>46364</v>
      </c>
      <c r="E459" s="3" t="n">
        <v>96000000</v>
      </c>
      <c r="F459" s="2" t="s">
        <v>24</v>
      </c>
    </row>
    <row r="460" customFormat="false" ht="31.5" hidden="false" customHeight="true" outlineLevel="0" collapsed="false">
      <c r="A460" s="2" t="s">
        <v>247</v>
      </c>
      <c r="B460" s="2" t="s">
        <v>71</v>
      </c>
      <c r="C460" s="2" t="s">
        <v>21</v>
      </c>
      <c r="D460" s="4" t="n">
        <v>46364</v>
      </c>
      <c r="E460" s="3" t="n">
        <v>72000000</v>
      </c>
      <c r="F460" s="2" t="s">
        <v>26</v>
      </c>
    </row>
    <row r="461" customFormat="false" ht="31.5" hidden="false" customHeight="true" outlineLevel="0" collapsed="false">
      <c r="A461" s="2" t="s">
        <v>247</v>
      </c>
      <c r="B461" s="2" t="s">
        <v>72</v>
      </c>
      <c r="C461" s="2" t="s">
        <v>21</v>
      </c>
      <c r="D461" s="4" t="n">
        <v>46364</v>
      </c>
      <c r="E461" s="3" t="n">
        <v>57000000</v>
      </c>
      <c r="F461" s="2" t="s">
        <v>28</v>
      </c>
    </row>
    <row r="462" customFormat="false" ht="31.5" hidden="false" customHeight="true" outlineLevel="0" collapsed="false">
      <c r="A462" s="2" t="s">
        <v>247</v>
      </c>
      <c r="B462" s="2" t="s">
        <v>73</v>
      </c>
      <c r="C462" s="2" t="s">
        <v>21</v>
      </c>
      <c r="D462" s="4" t="n">
        <v>46364</v>
      </c>
      <c r="E462" s="3" t="n">
        <v>48000000</v>
      </c>
      <c r="F462" s="2" t="s">
        <v>30</v>
      </c>
    </row>
    <row r="463" customFormat="false" ht="31.5" hidden="false" customHeight="true" outlineLevel="0" collapsed="false">
      <c r="A463" s="2" t="s">
        <v>247</v>
      </c>
      <c r="B463" s="2" t="s">
        <v>74</v>
      </c>
      <c r="C463" s="2" t="s">
        <v>21</v>
      </c>
      <c r="D463" s="4" t="n">
        <v>46364</v>
      </c>
      <c r="E463" s="3" t="n">
        <v>38000000</v>
      </c>
      <c r="F463" s="2" t="s">
        <v>32</v>
      </c>
    </row>
    <row r="464" customFormat="false" ht="31.5" hidden="false" customHeight="true" outlineLevel="0" collapsed="false">
      <c r="A464" s="2" t="s">
        <v>247</v>
      </c>
      <c r="B464" s="2" t="s">
        <v>75</v>
      </c>
      <c r="C464" s="2" t="s">
        <v>21</v>
      </c>
      <c r="D464" s="4" t="n">
        <v>46364</v>
      </c>
      <c r="E464" s="3" t="n">
        <v>28000000</v>
      </c>
      <c r="F464" s="2" t="s">
        <v>34</v>
      </c>
    </row>
    <row r="465" customFormat="false" ht="31.5" hidden="false" customHeight="true" outlineLevel="0" collapsed="false">
      <c r="A465" s="2" t="s">
        <v>247</v>
      </c>
      <c r="B465" s="2" t="s">
        <v>76</v>
      </c>
      <c r="C465" s="2" t="s">
        <v>21</v>
      </c>
      <c r="D465" s="4" t="n">
        <v>46364</v>
      </c>
      <c r="E465" s="3" t="n">
        <v>21000000</v>
      </c>
      <c r="F465" s="2" t="s">
        <v>36</v>
      </c>
    </row>
    <row r="466" customFormat="false" ht="31.5" hidden="false" customHeight="true" outlineLevel="0" collapsed="false">
      <c r="A466" s="2" t="s">
        <v>247</v>
      </c>
      <c r="B466" s="2" t="s">
        <v>77</v>
      </c>
      <c r="C466" s="2" t="s">
        <v>21</v>
      </c>
      <c r="D466" s="4" t="n">
        <v>46371</v>
      </c>
      <c r="E466" s="3" t="n">
        <v>130000000</v>
      </c>
      <c r="F466" s="2" t="s">
        <v>22</v>
      </c>
    </row>
    <row r="467" customFormat="false" ht="31.5" hidden="false" customHeight="true" outlineLevel="0" collapsed="false">
      <c r="A467" s="2" t="s">
        <v>247</v>
      </c>
      <c r="B467" s="2" t="s">
        <v>78</v>
      </c>
      <c r="C467" s="2" t="s">
        <v>21</v>
      </c>
      <c r="D467" s="4" t="n">
        <v>46371</v>
      </c>
      <c r="E467" s="3" t="n">
        <v>104000000</v>
      </c>
      <c r="F467" s="2" t="s">
        <v>24</v>
      </c>
    </row>
    <row r="468" customFormat="false" ht="31.5" hidden="false" customHeight="true" outlineLevel="0" collapsed="false">
      <c r="A468" s="2" t="s">
        <v>247</v>
      </c>
      <c r="B468" s="2" t="s">
        <v>79</v>
      </c>
      <c r="C468" s="2" t="s">
        <v>21</v>
      </c>
      <c r="D468" s="4" t="n">
        <v>46371</v>
      </c>
      <c r="E468" s="3" t="n">
        <v>78000000</v>
      </c>
      <c r="F468" s="2" t="s">
        <v>26</v>
      </c>
    </row>
    <row r="469" customFormat="false" ht="31.5" hidden="false" customHeight="true" outlineLevel="0" collapsed="false">
      <c r="A469" s="2" t="s">
        <v>247</v>
      </c>
      <c r="B469" s="2" t="s">
        <v>80</v>
      </c>
      <c r="C469" s="2" t="s">
        <v>21</v>
      </c>
      <c r="D469" s="4" t="n">
        <v>46371</v>
      </c>
      <c r="E469" s="3" t="n">
        <v>62000000</v>
      </c>
      <c r="F469" s="2" t="s">
        <v>28</v>
      </c>
    </row>
    <row r="470" customFormat="false" ht="31.5" hidden="false" customHeight="true" outlineLevel="0" collapsed="false">
      <c r="A470" s="2" t="s">
        <v>247</v>
      </c>
      <c r="B470" s="2" t="s">
        <v>81</v>
      </c>
      <c r="C470" s="2" t="s">
        <v>21</v>
      </c>
      <c r="D470" s="4" t="n">
        <v>46371</v>
      </c>
      <c r="E470" s="3" t="n">
        <v>52000000</v>
      </c>
      <c r="F470" s="2" t="s">
        <v>30</v>
      </c>
    </row>
    <row r="471" customFormat="false" ht="31.5" hidden="false" customHeight="true" outlineLevel="0" collapsed="false">
      <c r="A471" s="2" t="s">
        <v>247</v>
      </c>
      <c r="B471" s="2" t="s">
        <v>82</v>
      </c>
      <c r="C471" s="2" t="s">
        <v>21</v>
      </c>
      <c r="D471" s="4" t="n">
        <v>46371</v>
      </c>
      <c r="E471" s="3" t="n">
        <v>41000000</v>
      </c>
      <c r="F471" s="2" t="s">
        <v>32</v>
      </c>
    </row>
    <row r="472" customFormat="false" ht="31.5" hidden="false" customHeight="true" outlineLevel="0" collapsed="false">
      <c r="A472" s="2" t="s">
        <v>247</v>
      </c>
      <c r="B472" s="2" t="s">
        <v>83</v>
      </c>
      <c r="C472" s="2" t="s">
        <v>21</v>
      </c>
      <c r="D472" s="4" t="n">
        <v>46371</v>
      </c>
      <c r="E472" s="3" t="n">
        <v>31000000</v>
      </c>
      <c r="F472" s="2" t="s">
        <v>34</v>
      </c>
    </row>
    <row r="473" customFormat="false" ht="31.5" hidden="false" customHeight="true" outlineLevel="0" collapsed="false">
      <c r="A473" s="2" t="s">
        <v>247</v>
      </c>
      <c r="B473" s="2" t="s">
        <v>84</v>
      </c>
      <c r="C473" s="2" t="s">
        <v>21</v>
      </c>
      <c r="D473" s="4" t="n">
        <v>46371</v>
      </c>
      <c r="E473" s="3" t="n">
        <v>22000000</v>
      </c>
      <c r="F473" s="2" t="s">
        <v>36</v>
      </c>
    </row>
    <row r="474" customFormat="false" ht="31.5" hidden="false" customHeight="true" outlineLevel="0" collapsed="false">
      <c r="A474" s="2" t="s">
        <v>247</v>
      </c>
      <c r="B474" s="2" t="s">
        <v>85</v>
      </c>
      <c r="C474" s="2" t="s">
        <v>21</v>
      </c>
      <c r="D474" s="4" t="n">
        <v>46378</v>
      </c>
      <c r="E474" s="3" t="n">
        <v>115000000</v>
      </c>
      <c r="F474" s="2" t="s">
        <v>22</v>
      </c>
    </row>
    <row r="475" customFormat="false" ht="31.5" hidden="false" customHeight="true" outlineLevel="0" collapsed="false">
      <c r="A475" s="2" t="s">
        <v>247</v>
      </c>
      <c r="B475" s="2" t="s">
        <v>86</v>
      </c>
      <c r="C475" s="2" t="s">
        <v>21</v>
      </c>
      <c r="D475" s="4" t="n">
        <v>46378</v>
      </c>
      <c r="E475" s="3" t="n">
        <v>92000000</v>
      </c>
      <c r="F475" s="2" t="s">
        <v>24</v>
      </c>
    </row>
    <row r="476" customFormat="false" ht="31.5" hidden="false" customHeight="true" outlineLevel="0" collapsed="false">
      <c r="A476" s="2" t="s">
        <v>247</v>
      </c>
      <c r="B476" s="2" t="s">
        <v>87</v>
      </c>
      <c r="C476" s="2" t="s">
        <v>21</v>
      </c>
      <c r="D476" s="4" t="n">
        <v>46378</v>
      </c>
      <c r="E476" s="3" t="n">
        <v>69000000</v>
      </c>
      <c r="F476" s="2" t="s">
        <v>26</v>
      </c>
    </row>
    <row r="477" customFormat="false" ht="31.5" hidden="false" customHeight="true" outlineLevel="0" collapsed="false">
      <c r="A477" s="2" t="s">
        <v>247</v>
      </c>
      <c r="B477" s="2" t="s">
        <v>88</v>
      </c>
      <c r="C477" s="2" t="s">
        <v>21</v>
      </c>
      <c r="D477" s="4" t="n">
        <v>46378</v>
      </c>
      <c r="E477" s="3" t="n">
        <v>55000000</v>
      </c>
      <c r="F477" s="2" t="s">
        <v>28</v>
      </c>
    </row>
    <row r="478" customFormat="false" ht="31.5" hidden="false" customHeight="true" outlineLevel="0" collapsed="false">
      <c r="A478" s="2" t="s">
        <v>247</v>
      </c>
      <c r="B478" s="2" t="s">
        <v>89</v>
      </c>
      <c r="C478" s="2" t="s">
        <v>21</v>
      </c>
      <c r="D478" s="4" t="n">
        <v>46378</v>
      </c>
      <c r="E478" s="3" t="n">
        <v>46000000</v>
      </c>
      <c r="F478" s="2" t="s">
        <v>30</v>
      </c>
    </row>
    <row r="479" customFormat="false" ht="31.5" hidden="false" customHeight="true" outlineLevel="0" collapsed="false">
      <c r="A479" s="2" t="s">
        <v>247</v>
      </c>
      <c r="B479" s="2" t="s">
        <v>90</v>
      </c>
      <c r="C479" s="2" t="s">
        <v>21</v>
      </c>
      <c r="D479" s="4" t="n">
        <v>46378</v>
      </c>
      <c r="E479" s="3" t="n">
        <v>36000000</v>
      </c>
      <c r="F479" s="2" t="s">
        <v>32</v>
      </c>
    </row>
    <row r="480" customFormat="false" ht="31.5" hidden="false" customHeight="true" outlineLevel="0" collapsed="false">
      <c r="A480" s="2" t="s">
        <v>247</v>
      </c>
      <c r="B480" s="2" t="s">
        <v>91</v>
      </c>
      <c r="C480" s="2" t="s">
        <v>21</v>
      </c>
      <c r="D480" s="4" t="n">
        <v>46378</v>
      </c>
      <c r="E480" s="3" t="n">
        <v>27000000</v>
      </c>
      <c r="F480" s="2" t="s">
        <v>34</v>
      </c>
    </row>
    <row r="481" customFormat="false" ht="31.5" hidden="false" customHeight="true" outlineLevel="0" collapsed="false">
      <c r="A481" s="2" t="s">
        <v>247</v>
      </c>
      <c r="B481" s="2" t="s">
        <v>92</v>
      </c>
      <c r="C481" s="2" t="s">
        <v>21</v>
      </c>
      <c r="D481" s="4" t="n">
        <v>46378</v>
      </c>
      <c r="E481" s="3" t="n">
        <v>20000000</v>
      </c>
      <c r="F481" s="2" t="s">
        <v>36</v>
      </c>
    </row>
    <row r="482" customFormat="false" ht="31.5" hidden="false" customHeight="true" outlineLevel="0" collapsed="false">
      <c r="A482" s="2" t="s">
        <v>247</v>
      </c>
      <c r="B482" s="2" t="s">
        <v>93</v>
      </c>
      <c r="C482" s="2" t="s">
        <v>21</v>
      </c>
      <c r="D482" s="4" t="n">
        <v>46385</v>
      </c>
      <c r="E482" s="3" t="n">
        <v>125000000</v>
      </c>
      <c r="F482" s="2" t="s">
        <v>22</v>
      </c>
    </row>
    <row r="483" customFormat="false" ht="31.5" hidden="false" customHeight="true" outlineLevel="0" collapsed="false">
      <c r="A483" s="2" t="s">
        <v>247</v>
      </c>
      <c r="B483" s="2" t="s">
        <v>94</v>
      </c>
      <c r="C483" s="2" t="s">
        <v>21</v>
      </c>
      <c r="D483" s="4" t="n">
        <v>46385</v>
      </c>
      <c r="E483" s="3" t="n">
        <v>100000000</v>
      </c>
      <c r="F483" s="2" t="s">
        <v>24</v>
      </c>
    </row>
    <row r="484" customFormat="false" ht="31.5" hidden="false" customHeight="true" outlineLevel="0" collapsed="false">
      <c r="A484" s="2" t="s">
        <v>247</v>
      </c>
      <c r="B484" s="2" t="s">
        <v>95</v>
      </c>
      <c r="C484" s="2" t="s">
        <v>21</v>
      </c>
      <c r="D484" s="4" t="n">
        <v>46385</v>
      </c>
      <c r="E484" s="3" t="n">
        <v>75000000</v>
      </c>
      <c r="F484" s="2" t="s">
        <v>26</v>
      </c>
    </row>
    <row r="485" customFormat="false" ht="31.5" hidden="false" customHeight="true" outlineLevel="0" collapsed="false">
      <c r="A485" s="2" t="s">
        <v>247</v>
      </c>
      <c r="B485" s="2" t="s">
        <v>96</v>
      </c>
      <c r="C485" s="2" t="s">
        <v>21</v>
      </c>
      <c r="D485" s="4" t="n">
        <v>46385</v>
      </c>
      <c r="E485" s="3" t="n">
        <v>60000000</v>
      </c>
      <c r="F485" s="2" t="s">
        <v>28</v>
      </c>
    </row>
    <row r="486" customFormat="false" ht="31.5" hidden="false" customHeight="true" outlineLevel="0" collapsed="false">
      <c r="A486" s="2" t="s">
        <v>247</v>
      </c>
      <c r="B486" s="2" t="s">
        <v>97</v>
      </c>
      <c r="C486" s="2" t="s">
        <v>21</v>
      </c>
      <c r="D486" s="4" t="n">
        <v>46385</v>
      </c>
      <c r="E486" s="3" t="n">
        <v>50000000</v>
      </c>
      <c r="F486" s="2" t="s">
        <v>30</v>
      </c>
    </row>
    <row r="487" customFormat="false" ht="31.5" hidden="false" customHeight="true" outlineLevel="0" collapsed="false">
      <c r="A487" s="2" t="s">
        <v>247</v>
      </c>
      <c r="B487" s="2" t="s">
        <v>98</v>
      </c>
      <c r="C487" s="2" t="s">
        <v>21</v>
      </c>
      <c r="D487" s="4" t="n">
        <v>46385</v>
      </c>
      <c r="E487" s="3" t="n">
        <v>40000000</v>
      </c>
      <c r="F487" s="2" t="s">
        <v>32</v>
      </c>
    </row>
    <row r="488" customFormat="false" ht="31.5" hidden="false" customHeight="true" outlineLevel="0" collapsed="false">
      <c r="A488" s="2" t="s">
        <v>247</v>
      </c>
      <c r="B488" s="2" t="s">
        <v>99</v>
      </c>
      <c r="C488" s="2" t="s">
        <v>21</v>
      </c>
      <c r="D488" s="4" t="n">
        <v>46385</v>
      </c>
      <c r="E488" s="3" t="n">
        <v>30000000</v>
      </c>
      <c r="F488" s="2" t="s">
        <v>34</v>
      </c>
    </row>
    <row r="489" customFormat="false" ht="31.5" hidden="false" customHeight="true" outlineLevel="0" collapsed="false">
      <c r="A489" s="2" t="s">
        <v>247</v>
      </c>
      <c r="B489" s="2" t="s">
        <v>100</v>
      </c>
      <c r="C489" s="2" t="s">
        <v>21</v>
      </c>
      <c r="D489" s="4" t="n">
        <v>46385</v>
      </c>
      <c r="E489" s="3" t="n">
        <v>20000000</v>
      </c>
      <c r="F489" s="2" t="s">
        <v>36</v>
      </c>
    </row>
    <row r="490" customFormat="false" ht="31.5" hidden="false" customHeight="true" outlineLevel="0" collapsed="false">
      <c r="A490" s="2" t="s">
        <v>247</v>
      </c>
      <c r="B490" s="2" t="s">
        <v>101</v>
      </c>
      <c r="C490" s="2" t="s">
        <v>21</v>
      </c>
      <c r="D490" s="4" t="n">
        <v>46392</v>
      </c>
      <c r="E490" s="3" t="n">
        <v>127000000</v>
      </c>
      <c r="F490" s="2" t="s">
        <v>22</v>
      </c>
    </row>
    <row r="491" customFormat="false" ht="31.5" hidden="false" customHeight="true" outlineLevel="0" collapsed="false">
      <c r="A491" s="2" t="s">
        <v>247</v>
      </c>
      <c r="B491" s="2" t="s">
        <v>102</v>
      </c>
      <c r="C491" s="2" t="s">
        <v>21</v>
      </c>
      <c r="D491" s="4" t="n">
        <v>46392</v>
      </c>
      <c r="E491" s="3" t="n">
        <v>102000000</v>
      </c>
      <c r="F491" s="2" t="s">
        <v>24</v>
      </c>
    </row>
    <row r="492" customFormat="false" ht="31.5" hidden="false" customHeight="true" outlineLevel="0" collapsed="false">
      <c r="A492" s="2" t="s">
        <v>247</v>
      </c>
      <c r="B492" s="2" t="s">
        <v>103</v>
      </c>
      <c r="C492" s="2" t="s">
        <v>21</v>
      </c>
      <c r="D492" s="4" t="n">
        <v>46392</v>
      </c>
      <c r="E492" s="3" t="n">
        <v>76000000</v>
      </c>
      <c r="F492" s="2" t="s">
        <v>26</v>
      </c>
    </row>
    <row r="493" customFormat="false" ht="31.5" hidden="false" customHeight="true" outlineLevel="0" collapsed="false">
      <c r="A493" s="2" t="s">
        <v>247</v>
      </c>
      <c r="B493" s="2" t="s">
        <v>104</v>
      </c>
      <c r="C493" s="2" t="s">
        <v>21</v>
      </c>
      <c r="D493" s="4" t="n">
        <v>46392</v>
      </c>
      <c r="E493" s="3" t="n">
        <v>61000000</v>
      </c>
      <c r="F493" s="2" t="s">
        <v>28</v>
      </c>
    </row>
    <row r="494" customFormat="false" ht="31.5" hidden="false" customHeight="true" outlineLevel="0" collapsed="false">
      <c r="A494" s="2" t="s">
        <v>247</v>
      </c>
      <c r="B494" s="2" t="s">
        <v>105</v>
      </c>
      <c r="C494" s="2" t="s">
        <v>21</v>
      </c>
      <c r="D494" s="4" t="n">
        <v>46392</v>
      </c>
      <c r="E494" s="3" t="n">
        <v>51000000</v>
      </c>
      <c r="F494" s="2" t="s">
        <v>30</v>
      </c>
    </row>
    <row r="495" customFormat="false" ht="31.5" hidden="false" customHeight="true" outlineLevel="0" collapsed="false">
      <c r="A495" s="2" t="s">
        <v>247</v>
      </c>
      <c r="B495" s="2" t="s">
        <v>106</v>
      </c>
      <c r="C495" s="2" t="s">
        <v>21</v>
      </c>
      <c r="D495" s="4" t="n">
        <v>46392</v>
      </c>
      <c r="E495" s="3" t="n">
        <v>40000000</v>
      </c>
      <c r="F495" s="2" t="s">
        <v>32</v>
      </c>
    </row>
    <row r="496" customFormat="false" ht="31.5" hidden="false" customHeight="true" outlineLevel="0" collapsed="false">
      <c r="A496" s="2" t="s">
        <v>247</v>
      </c>
      <c r="B496" s="2" t="s">
        <v>107</v>
      </c>
      <c r="C496" s="2" t="s">
        <v>21</v>
      </c>
      <c r="D496" s="4" t="n">
        <v>46392</v>
      </c>
      <c r="E496" s="3" t="n">
        <v>30000000</v>
      </c>
      <c r="F496" s="2" t="s">
        <v>34</v>
      </c>
    </row>
    <row r="497" customFormat="false" ht="31.5" hidden="false" customHeight="true" outlineLevel="0" collapsed="false">
      <c r="A497" s="2" t="s">
        <v>247</v>
      </c>
      <c r="B497" s="2" t="s">
        <v>108</v>
      </c>
      <c r="C497" s="2" t="s">
        <v>21</v>
      </c>
      <c r="D497" s="4" t="n">
        <v>46392</v>
      </c>
      <c r="E497" s="3" t="n">
        <v>23000000</v>
      </c>
      <c r="F497" s="2" t="s">
        <v>36</v>
      </c>
    </row>
    <row r="498" customFormat="false" ht="31.5" hidden="false" customHeight="true" outlineLevel="0" collapsed="false">
      <c r="A498" s="2" t="s">
        <v>247</v>
      </c>
      <c r="B498" s="2" t="s">
        <v>109</v>
      </c>
      <c r="C498" s="2" t="s">
        <v>21</v>
      </c>
      <c r="D498" s="4" t="n">
        <v>46399</v>
      </c>
      <c r="E498" s="3" t="n">
        <v>120000000</v>
      </c>
      <c r="F498" s="2" t="s">
        <v>22</v>
      </c>
    </row>
    <row r="499" customFormat="false" ht="31.5" hidden="false" customHeight="true" outlineLevel="0" collapsed="false">
      <c r="A499" s="2" t="s">
        <v>247</v>
      </c>
      <c r="B499" s="2" t="s">
        <v>110</v>
      </c>
      <c r="C499" s="2" t="s">
        <v>21</v>
      </c>
      <c r="D499" s="4" t="n">
        <v>46399</v>
      </c>
      <c r="E499" s="3" t="n">
        <v>96000000</v>
      </c>
      <c r="F499" s="2" t="s">
        <v>24</v>
      </c>
    </row>
    <row r="500" customFormat="false" ht="31.5" hidden="false" customHeight="true" outlineLevel="0" collapsed="false">
      <c r="A500" s="2" t="s">
        <v>247</v>
      </c>
      <c r="B500" s="2" t="s">
        <v>111</v>
      </c>
      <c r="C500" s="2" t="s">
        <v>21</v>
      </c>
      <c r="D500" s="4" t="n">
        <v>46399</v>
      </c>
      <c r="E500" s="3" t="n">
        <v>72000000</v>
      </c>
      <c r="F500" s="2" t="s">
        <v>26</v>
      </c>
    </row>
    <row r="501" customFormat="false" ht="31.5" hidden="false" customHeight="true" outlineLevel="0" collapsed="false">
      <c r="A501" s="2" t="s">
        <v>247</v>
      </c>
      <c r="B501" s="2" t="s">
        <v>112</v>
      </c>
      <c r="C501" s="2" t="s">
        <v>21</v>
      </c>
      <c r="D501" s="4" t="n">
        <v>46399</v>
      </c>
      <c r="E501" s="3" t="n">
        <v>57000000</v>
      </c>
      <c r="F501" s="2" t="s">
        <v>28</v>
      </c>
    </row>
    <row r="502" customFormat="false" ht="31.5" hidden="false" customHeight="true" outlineLevel="0" collapsed="false">
      <c r="A502" s="2" t="s">
        <v>247</v>
      </c>
      <c r="B502" s="2" t="s">
        <v>113</v>
      </c>
      <c r="C502" s="2" t="s">
        <v>21</v>
      </c>
      <c r="D502" s="4" t="n">
        <v>46399</v>
      </c>
      <c r="E502" s="3" t="n">
        <v>48000000</v>
      </c>
      <c r="F502" s="2" t="s">
        <v>30</v>
      </c>
    </row>
    <row r="503" customFormat="false" ht="31.5" hidden="false" customHeight="true" outlineLevel="0" collapsed="false">
      <c r="A503" s="2" t="s">
        <v>247</v>
      </c>
      <c r="B503" s="2" t="s">
        <v>114</v>
      </c>
      <c r="C503" s="2" t="s">
        <v>21</v>
      </c>
      <c r="D503" s="4" t="n">
        <v>46399</v>
      </c>
      <c r="E503" s="3" t="n">
        <v>38000000</v>
      </c>
      <c r="F503" s="2" t="s">
        <v>32</v>
      </c>
    </row>
    <row r="504" customFormat="false" ht="31.5" hidden="false" customHeight="true" outlineLevel="0" collapsed="false">
      <c r="A504" s="2" t="s">
        <v>247</v>
      </c>
      <c r="B504" s="2" t="s">
        <v>115</v>
      </c>
      <c r="C504" s="2" t="s">
        <v>21</v>
      </c>
      <c r="D504" s="4" t="n">
        <v>46399</v>
      </c>
      <c r="E504" s="3" t="n">
        <v>28000000</v>
      </c>
      <c r="F504" s="2" t="s">
        <v>34</v>
      </c>
    </row>
    <row r="505" customFormat="false" ht="31.5" hidden="false" customHeight="true" outlineLevel="0" collapsed="false">
      <c r="A505" s="2" t="s">
        <v>247</v>
      </c>
      <c r="B505" s="2" t="s">
        <v>116</v>
      </c>
      <c r="C505" s="2" t="s">
        <v>21</v>
      </c>
      <c r="D505" s="4" t="n">
        <v>46399</v>
      </c>
      <c r="E505" s="3" t="n">
        <v>21000000</v>
      </c>
      <c r="F505" s="2" t="s">
        <v>36</v>
      </c>
    </row>
    <row r="506" customFormat="false" ht="31.5" hidden="false" customHeight="true" outlineLevel="0" collapsed="false">
      <c r="A506" s="2" t="s">
        <v>247</v>
      </c>
      <c r="B506" s="2" t="s">
        <v>117</v>
      </c>
      <c r="C506" s="2" t="s">
        <v>21</v>
      </c>
      <c r="D506" s="4" t="n">
        <v>46406</v>
      </c>
      <c r="E506" s="3" t="n">
        <v>132000000</v>
      </c>
      <c r="F506" s="2" t="s">
        <v>22</v>
      </c>
    </row>
    <row r="507" customFormat="false" ht="31.5" hidden="false" customHeight="true" outlineLevel="0" collapsed="false">
      <c r="A507" s="2" t="s">
        <v>247</v>
      </c>
      <c r="B507" s="2" t="s">
        <v>118</v>
      </c>
      <c r="C507" s="2" t="s">
        <v>21</v>
      </c>
      <c r="D507" s="4" t="n">
        <v>46406</v>
      </c>
      <c r="E507" s="3" t="n">
        <v>106000000</v>
      </c>
      <c r="F507" s="2" t="s">
        <v>24</v>
      </c>
    </row>
    <row r="508" customFormat="false" ht="31.5" hidden="false" customHeight="true" outlineLevel="0" collapsed="false">
      <c r="A508" s="2" t="s">
        <v>247</v>
      </c>
      <c r="B508" s="2" t="s">
        <v>119</v>
      </c>
      <c r="C508" s="2" t="s">
        <v>21</v>
      </c>
      <c r="D508" s="4" t="n">
        <v>46406</v>
      </c>
      <c r="E508" s="3" t="n">
        <v>79000000</v>
      </c>
      <c r="F508" s="2" t="s">
        <v>26</v>
      </c>
    </row>
    <row r="509" customFormat="false" ht="31.5" hidden="false" customHeight="true" outlineLevel="0" collapsed="false">
      <c r="A509" s="2" t="s">
        <v>247</v>
      </c>
      <c r="B509" s="2" t="s">
        <v>120</v>
      </c>
      <c r="C509" s="2" t="s">
        <v>21</v>
      </c>
      <c r="D509" s="4" t="n">
        <v>46406</v>
      </c>
      <c r="E509" s="3" t="n">
        <v>63000000</v>
      </c>
      <c r="F509" s="2" t="s">
        <v>28</v>
      </c>
    </row>
    <row r="510" customFormat="false" ht="31.5" hidden="false" customHeight="true" outlineLevel="0" collapsed="false">
      <c r="A510" s="2" t="s">
        <v>247</v>
      </c>
      <c r="B510" s="2" t="s">
        <v>121</v>
      </c>
      <c r="C510" s="2" t="s">
        <v>21</v>
      </c>
      <c r="D510" s="4" t="n">
        <v>46406</v>
      </c>
      <c r="E510" s="3" t="n">
        <v>53000000</v>
      </c>
      <c r="F510" s="2" t="s">
        <v>30</v>
      </c>
    </row>
    <row r="511" customFormat="false" ht="31.5" hidden="false" customHeight="true" outlineLevel="0" collapsed="false">
      <c r="A511" s="2" t="s">
        <v>247</v>
      </c>
      <c r="B511" s="2" t="s">
        <v>122</v>
      </c>
      <c r="C511" s="2" t="s">
        <v>21</v>
      </c>
      <c r="D511" s="4" t="n">
        <v>46406</v>
      </c>
      <c r="E511" s="3" t="n">
        <v>42000000</v>
      </c>
      <c r="F511" s="2" t="s">
        <v>32</v>
      </c>
    </row>
    <row r="512" customFormat="false" ht="31.5" hidden="false" customHeight="true" outlineLevel="0" collapsed="false">
      <c r="A512" s="2" t="s">
        <v>247</v>
      </c>
      <c r="B512" s="2" t="s">
        <v>123</v>
      </c>
      <c r="C512" s="2" t="s">
        <v>21</v>
      </c>
      <c r="D512" s="4" t="n">
        <v>46406</v>
      </c>
      <c r="E512" s="3" t="n">
        <v>31000000</v>
      </c>
      <c r="F512" s="2" t="s">
        <v>34</v>
      </c>
    </row>
    <row r="513" customFormat="false" ht="31.5" hidden="false" customHeight="true" outlineLevel="0" collapsed="false">
      <c r="A513" s="2" t="s">
        <v>247</v>
      </c>
      <c r="B513" s="2" t="s">
        <v>124</v>
      </c>
      <c r="C513" s="2" t="s">
        <v>21</v>
      </c>
      <c r="D513" s="4" t="n">
        <v>46406</v>
      </c>
      <c r="E513" s="3" t="n">
        <v>24000000</v>
      </c>
      <c r="F513" s="2" t="s">
        <v>36</v>
      </c>
    </row>
    <row r="514" customFormat="false" ht="31.5" hidden="false" customHeight="true" outlineLevel="0" collapsed="false">
      <c r="A514" s="2" t="s">
        <v>247</v>
      </c>
      <c r="B514" s="2" t="s">
        <v>125</v>
      </c>
      <c r="C514" s="2" t="s">
        <v>21</v>
      </c>
      <c r="D514" s="4" t="n">
        <v>46413</v>
      </c>
      <c r="E514" s="3" t="n">
        <v>130000000</v>
      </c>
      <c r="F514" s="2" t="s">
        <v>22</v>
      </c>
    </row>
    <row r="515" customFormat="false" ht="31.5" hidden="false" customHeight="true" outlineLevel="0" collapsed="false">
      <c r="A515" s="2" t="s">
        <v>247</v>
      </c>
      <c r="B515" s="2" t="s">
        <v>126</v>
      </c>
      <c r="C515" s="2" t="s">
        <v>21</v>
      </c>
      <c r="D515" s="4" t="n">
        <v>46413</v>
      </c>
      <c r="E515" s="3" t="n">
        <v>104000000</v>
      </c>
      <c r="F515" s="2" t="s">
        <v>24</v>
      </c>
    </row>
    <row r="516" customFormat="false" ht="31.5" hidden="false" customHeight="true" outlineLevel="0" collapsed="false">
      <c r="A516" s="2" t="s">
        <v>247</v>
      </c>
      <c r="B516" s="2" t="s">
        <v>127</v>
      </c>
      <c r="C516" s="2" t="s">
        <v>21</v>
      </c>
      <c r="D516" s="4" t="n">
        <v>46413</v>
      </c>
      <c r="E516" s="3" t="n">
        <v>78000000</v>
      </c>
      <c r="F516" s="2" t="s">
        <v>26</v>
      </c>
    </row>
    <row r="517" customFormat="false" ht="31.5" hidden="false" customHeight="true" outlineLevel="0" collapsed="false">
      <c r="A517" s="2" t="s">
        <v>247</v>
      </c>
      <c r="B517" s="2" t="s">
        <v>128</v>
      </c>
      <c r="C517" s="2" t="s">
        <v>21</v>
      </c>
      <c r="D517" s="4" t="n">
        <v>46413</v>
      </c>
      <c r="E517" s="3" t="n">
        <v>62000000</v>
      </c>
      <c r="F517" s="2" t="s">
        <v>28</v>
      </c>
    </row>
    <row r="518" customFormat="false" ht="31.5" hidden="false" customHeight="true" outlineLevel="0" collapsed="false">
      <c r="A518" s="2" t="s">
        <v>247</v>
      </c>
      <c r="B518" s="2" t="s">
        <v>129</v>
      </c>
      <c r="C518" s="2" t="s">
        <v>21</v>
      </c>
      <c r="D518" s="4" t="n">
        <v>46413</v>
      </c>
      <c r="E518" s="3" t="n">
        <v>52000000</v>
      </c>
      <c r="F518" s="2" t="s">
        <v>30</v>
      </c>
    </row>
    <row r="519" customFormat="false" ht="31.5" hidden="false" customHeight="true" outlineLevel="0" collapsed="false">
      <c r="A519" s="2" t="s">
        <v>247</v>
      </c>
      <c r="B519" s="2" t="s">
        <v>130</v>
      </c>
      <c r="C519" s="2" t="s">
        <v>21</v>
      </c>
      <c r="D519" s="4" t="n">
        <v>46413</v>
      </c>
      <c r="E519" s="3" t="n">
        <v>41000000</v>
      </c>
      <c r="F519" s="2" t="s">
        <v>32</v>
      </c>
    </row>
    <row r="520" customFormat="false" ht="31.5" hidden="false" customHeight="true" outlineLevel="0" collapsed="false">
      <c r="A520" s="2" t="s">
        <v>247</v>
      </c>
      <c r="B520" s="2" t="s">
        <v>131</v>
      </c>
      <c r="C520" s="2" t="s">
        <v>21</v>
      </c>
      <c r="D520" s="4" t="n">
        <v>46413</v>
      </c>
      <c r="E520" s="3" t="n">
        <v>31000000</v>
      </c>
      <c r="F520" s="2" t="s">
        <v>34</v>
      </c>
    </row>
    <row r="521" customFormat="false" ht="31.5" hidden="false" customHeight="true" outlineLevel="0" collapsed="false">
      <c r="A521" s="2" t="s">
        <v>247</v>
      </c>
      <c r="B521" s="2" t="s">
        <v>132</v>
      </c>
      <c r="C521" s="2" t="s">
        <v>21</v>
      </c>
      <c r="D521" s="4" t="n">
        <v>46413</v>
      </c>
      <c r="E521" s="3" t="n">
        <v>22000000</v>
      </c>
      <c r="F521" s="2" t="s">
        <v>36</v>
      </c>
    </row>
    <row r="522" customFormat="false" ht="31.5" hidden="false" customHeight="true" outlineLevel="0" collapsed="false">
      <c r="A522" s="2" t="s">
        <v>247</v>
      </c>
      <c r="B522" s="2" t="s">
        <v>133</v>
      </c>
      <c r="C522" s="2" t="s">
        <v>134</v>
      </c>
      <c r="D522" s="4" t="n">
        <v>46332</v>
      </c>
      <c r="E522" s="3" t="n">
        <v>100000000</v>
      </c>
      <c r="F522" s="2" t="s">
        <v>135</v>
      </c>
    </row>
    <row r="523" customFormat="false" ht="31.5" hidden="false" customHeight="true" outlineLevel="0" collapsed="false">
      <c r="A523" s="2" t="s">
        <v>247</v>
      </c>
      <c r="B523" s="2" t="s">
        <v>136</v>
      </c>
      <c r="C523" s="2" t="s">
        <v>134</v>
      </c>
      <c r="D523" s="4" t="n">
        <v>46332</v>
      </c>
      <c r="E523" s="3" t="n">
        <v>80000000</v>
      </c>
      <c r="F523" s="2" t="s">
        <v>137</v>
      </c>
    </row>
    <row r="524" customFormat="false" ht="31.5" hidden="false" customHeight="true" outlineLevel="0" collapsed="false">
      <c r="A524" s="2" t="s">
        <v>247</v>
      </c>
      <c r="B524" s="2" t="s">
        <v>138</v>
      </c>
      <c r="C524" s="2" t="s">
        <v>134</v>
      </c>
      <c r="D524" s="4" t="n">
        <v>46332</v>
      </c>
      <c r="E524" s="3" t="n">
        <v>60000000</v>
      </c>
      <c r="F524" s="2" t="s">
        <v>139</v>
      </c>
    </row>
    <row r="525" customFormat="false" ht="31.5" hidden="false" customHeight="true" outlineLevel="0" collapsed="false">
      <c r="A525" s="2" t="s">
        <v>247</v>
      </c>
      <c r="B525" s="2" t="s">
        <v>140</v>
      </c>
      <c r="C525" s="2" t="s">
        <v>134</v>
      </c>
      <c r="D525" s="4" t="n">
        <v>46332</v>
      </c>
      <c r="E525" s="3" t="n">
        <v>48000000</v>
      </c>
      <c r="F525" s="2" t="s">
        <v>141</v>
      </c>
    </row>
    <row r="526" customFormat="false" ht="31.5" hidden="false" customHeight="true" outlineLevel="0" collapsed="false">
      <c r="A526" s="2" t="s">
        <v>247</v>
      </c>
      <c r="B526" s="2" t="s">
        <v>142</v>
      </c>
      <c r="C526" s="2" t="s">
        <v>134</v>
      </c>
      <c r="D526" s="4" t="n">
        <v>46332</v>
      </c>
      <c r="E526" s="3" t="n">
        <v>40000000</v>
      </c>
      <c r="F526" s="2" t="s">
        <v>143</v>
      </c>
    </row>
    <row r="527" customFormat="false" ht="31.5" hidden="false" customHeight="true" outlineLevel="0" collapsed="false">
      <c r="A527" s="2" t="s">
        <v>247</v>
      </c>
      <c r="B527" s="2" t="s">
        <v>144</v>
      </c>
      <c r="C527" s="2" t="s">
        <v>134</v>
      </c>
      <c r="D527" s="4" t="n">
        <v>46332</v>
      </c>
      <c r="E527" s="3" t="n">
        <v>32000000</v>
      </c>
      <c r="F527" s="2" t="s">
        <v>145</v>
      </c>
    </row>
    <row r="528" customFormat="false" ht="31.5" hidden="false" customHeight="true" outlineLevel="0" collapsed="false">
      <c r="A528" s="2" t="s">
        <v>247</v>
      </c>
      <c r="B528" s="2" t="s">
        <v>146</v>
      </c>
      <c r="C528" s="2" t="s">
        <v>134</v>
      </c>
      <c r="D528" s="4" t="n">
        <v>46332</v>
      </c>
      <c r="E528" s="3" t="n">
        <v>24000000</v>
      </c>
      <c r="F528" s="2" t="s">
        <v>147</v>
      </c>
    </row>
    <row r="529" customFormat="false" ht="31.5" hidden="false" customHeight="true" outlineLevel="0" collapsed="false">
      <c r="A529" s="2" t="s">
        <v>247</v>
      </c>
      <c r="B529" s="2" t="s">
        <v>148</v>
      </c>
      <c r="C529" s="2" t="s">
        <v>134</v>
      </c>
      <c r="D529" s="4" t="n">
        <v>46332</v>
      </c>
      <c r="E529" s="3" t="n">
        <v>16000000</v>
      </c>
      <c r="F529" s="2" t="s">
        <v>149</v>
      </c>
    </row>
    <row r="530" customFormat="false" ht="31.5" hidden="false" customHeight="true" outlineLevel="0" collapsed="false">
      <c r="A530" s="2" t="s">
        <v>247</v>
      </c>
      <c r="B530" s="2" t="s">
        <v>150</v>
      </c>
      <c r="C530" s="2" t="s">
        <v>134</v>
      </c>
      <c r="D530" s="4" t="n">
        <v>46339</v>
      </c>
      <c r="E530" s="3" t="n">
        <v>110000000</v>
      </c>
      <c r="F530" s="2" t="s">
        <v>135</v>
      </c>
    </row>
    <row r="531" customFormat="false" ht="31.5" hidden="false" customHeight="true" outlineLevel="0" collapsed="false">
      <c r="A531" s="2" t="s">
        <v>247</v>
      </c>
      <c r="B531" s="2" t="s">
        <v>151</v>
      </c>
      <c r="C531" s="2" t="s">
        <v>134</v>
      </c>
      <c r="D531" s="4" t="n">
        <v>46339</v>
      </c>
      <c r="E531" s="3" t="n">
        <v>88000000</v>
      </c>
      <c r="F531" s="2" t="s">
        <v>137</v>
      </c>
    </row>
    <row r="532" customFormat="false" ht="31.5" hidden="false" customHeight="true" outlineLevel="0" collapsed="false">
      <c r="A532" s="2" t="s">
        <v>247</v>
      </c>
      <c r="B532" s="2" t="s">
        <v>152</v>
      </c>
      <c r="C532" s="2" t="s">
        <v>134</v>
      </c>
      <c r="D532" s="4" t="n">
        <v>46339</v>
      </c>
      <c r="E532" s="3" t="n">
        <v>66000000</v>
      </c>
      <c r="F532" s="2" t="s">
        <v>139</v>
      </c>
    </row>
    <row r="533" customFormat="false" ht="31.5" hidden="false" customHeight="true" outlineLevel="0" collapsed="false">
      <c r="A533" s="2" t="s">
        <v>247</v>
      </c>
      <c r="B533" s="2" t="s">
        <v>153</v>
      </c>
      <c r="C533" s="2" t="s">
        <v>134</v>
      </c>
      <c r="D533" s="4" t="n">
        <v>46339</v>
      </c>
      <c r="E533" s="3" t="n">
        <v>52000000</v>
      </c>
      <c r="F533" s="2" t="s">
        <v>141</v>
      </c>
    </row>
    <row r="534" customFormat="false" ht="31.5" hidden="false" customHeight="true" outlineLevel="0" collapsed="false">
      <c r="A534" s="2" t="s">
        <v>247</v>
      </c>
      <c r="B534" s="2" t="s">
        <v>154</v>
      </c>
      <c r="C534" s="2" t="s">
        <v>134</v>
      </c>
      <c r="D534" s="4" t="n">
        <v>46339</v>
      </c>
      <c r="E534" s="3" t="n">
        <v>44000000</v>
      </c>
      <c r="F534" s="2" t="s">
        <v>143</v>
      </c>
    </row>
    <row r="535" customFormat="false" ht="31.5" hidden="false" customHeight="true" outlineLevel="0" collapsed="false">
      <c r="A535" s="2" t="s">
        <v>247</v>
      </c>
      <c r="B535" s="2" t="s">
        <v>155</v>
      </c>
      <c r="C535" s="2" t="s">
        <v>134</v>
      </c>
      <c r="D535" s="4" t="n">
        <v>46339</v>
      </c>
      <c r="E535" s="3" t="n">
        <v>35000000</v>
      </c>
      <c r="F535" s="2" t="s">
        <v>145</v>
      </c>
    </row>
    <row r="536" customFormat="false" ht="31.5" hidden="false" customHeight="true" outlineLevel="0" collapsed="false">
      <c r="A536" s="2" t="s">
        <v>247</v>
      </c>
      <c r="B536" s="2" t="s">
        <v>156</v>
      </c>
      <c r="C536" s="2" t="s">
        <v>134</v>
      </c>
      <c r="D536" s="4" t="n">
        <v>46339</v>
      </c>
      <c r="E536" s="3" t="n">
        <v>26000000</v>
      </c>
      <c r="F536" s="2" t="s">
        <v>147</v>
      </c>
    </row>
    <row r="537" customFormat="false" ht="31.5" hidden="false" customHeight="true" outlineLevel="0" collapsed="false">
      <c r="A537" s="2" t="s">
        <v>247</v>
      </c>
      <c r="B537" s="2" t="s">
        <v>157</v>
      </c>
      <c r="C537" s="2" t="s">
        <v>134</v>
      </c>
      <c r="D537" s="4" t="n">
        <v>46339</v>
      </c>
      <c r="E537" s="3" t="n">
        <v>19000000</v>
      </c>
      <c r="F537" s="2" t="s">
        <v>149</v>
      </c>
    </row>
    <row r="538" customFormat="false" ht="31.5" hidden="false" customHeight="true" outlineLevel="0" collapsed="false">
      <c r="A538" s="2" t="s">
        <v>247</v>
      </c>
      <c r="B538" s="2" t="s">
        <v>158</v>
      </c>
      <c r="C538" s="2" t="s">
        <v>134</v>
      </c>
      <c r="D538" s="4" t="n">
        <v>46360</v>
      </c>
      <c r="E538" s="3" t="n">
        <v>100000000</v>
      </c>
      <c r="F538" s="2" t="s">
        <v>135</v>
      </c>
    </row>
    <row r="539" customFormat="false" ht="31.5" hidden="false" customHeight="true" outlineLevel="0" collapsed="false">
      <c r="A539" s="2" t="s">
        <v>247</v>
      </c>
      <c r="B539" s="2" t="s">
        <v>159</v>
      </c>
      <c r="C539" s="2" t="s">
        <v>134</v>
      </c>
      <c r="D539" s="4" t="n">
        <v>46344</v>
      </c>
      <c r="E539" s="3" t="n">
        <v>170000000</v>
      </c>
      <c r="F539" s="2" t="s">
        <v>137</v>
      </c>
    </row>
    <row r="540" customFormat="false" ht="31.5" hidden="false" customHeight="true" outlineLevel="0" collapsed="false">
      <c r="A540" s="2" t="s">
        <v>247</v>
      </c>
      <c r="B540" s="2" t="s">
        <v>160</v>
      </c>
      <c r="C540" s="2" t="s">
        <v>134</v>
      </c>
      <c r="D540" s="4" t="n">
        <v>46345</v>
      </c>
      <c r="E540" s="3" t="n">
        <v>90000000</v>
      </c>
      <c r="F540" s="2" t="s">
        <v>139</v>
      </c>
    </row>
    <row r="541" customFormat="false" ht="31.5" hidden="false" customHeight="true" outlineLevel="0" collapsed="false">
      <c r="A541" s="2" t="s">
        <v>247</v>
      </c>
      <c r="B541" s="2" t="s">
        <v>161</v>
      </c>
      <c r="C541" s="2" t="s">
        <v>134</v>
      </c>
      <c r="D541" s="4" t="n">
        <v>46346</v>
      </c>
      <c r="E541" s="3" t="n">
        <v>60000000</v>
      </c>
      <c r="F541" s="2" t="s">
        <v>141</v>
      </c>
    </row>
    <row r="542" customFormat="false" ht="31.5" hidden="false" customHeight="true" outlineLevel="0" collapsed="false">
      <c r="A542" s="2" t="s">
        <v>247</v>
      </c>
      <c r="B542" s="2" t="s">
        <v>162</v>
      </c>
      <c r="C542" s="2" t="s">
        <v>134</v>
      </c>
      <c r="D542" s="4" t="n">
        <v>46346</v>
      </c>
      <c r="E542" s="3" t="n">
        <v>40000000</v>
      </c>
      <c r="F542" s="2" t="s">
        <v>143</v>
      </c>
    </row>
    <row r="543" customFormat="false" ht="31.5" hidden="false" customHeight="true" outlineLevel="0" collapsed="false">
      <c r="A543" s="2" t="s">
        <v>247</v>
      </c>
      <c r="B543" s="2" t="s">
        <v>163</v>
      </c>
      <c r="C543" s="2" t="s">
        <v>134</v>
      </c>
      <c r="D543" s="4" t="n">
        <v>46346</v>
      </c>
      <c r="E543" s="3" t="n">
        <v>30000000</v>
      </c>
      <c r="F543" s="2" t="s">
        <v>145</v>
      </c>
    </row>
    <row r="544" customFormat="false" ht="31.5" hidden="false" customHeight="true" outlineLevel="0" collapsed="false">
      <c r="A544" s="2" t="s">
        <v>247</v>
      </c>
      <c r="B544" s="2" t="s">
        <v>164</v>
      </c>
      <c r="C544" s="2" t="s">
        <v>134</v>
      </c>
      <c r="D544" s="4" t="n">
        <v>46346</v>
      </c>
      <c r="E544" s="3" t="n">
        <v>20000000</v>
      </c>
      <c r="F544" s="2" t="s">
        <v>147</v>
      </c>
    </row>
    <row r="545" customFormat="false" ht="31.5" hidden="false" customHeight="true" outlineLevel="0" collapsed="false">
      <c r="A545" s="2" t="s">
        <v>247</v>
      </c>
      <c r="B545" s="2" t="s">
        <v>165</v>
      </c>
      <c r="C545" s="2" t="s">
        <v>134</v>
      </c>
      <c r="D545" s="4" t="n">
        <v>46346</v>
      </c>
      <c r="E545" s="3" t="n">
        <v>10000000</v>
      </c>
      <c r="F545" s="2" t="s">
        <v>149</v>
      </c>
    </row>
    <row r="546" customFormat="false" ht="31.5" hidden="false" customHeight="true" outlineLevel="0" collapsed="false">
      <c r="A546" s="2" t="s">
        <v>247</v>
      </c>
      <c r="B546" s="2" t="s">
        <v>166</v>
      </c>
      <c r="C546" s="2" t="s">
        <v>134</v>
      </c>
      <c r="D546" s="4" t="n">
        <v>46353</v>
      </c>
      <c r="E546" s="3" t="n">
        <v>105000000</v>
      </c>
      <c r="F546" s="2" t="s">
        <v>135</v>
      </c>
    </row>
    <row r="547" customFormat="false" ht="31.5" hidden="false" customHeight="true" outlineLevel="0" collapsed="false">
      <c r="A547" s="2" t="s">
        <v>247</v>
      </c>
      <c r="B547" s="2" t="s">
        <v>167</v>
      </c>
      <c r="C547" s="2" t="s">
        <v>134</v>
      </c>
      <c r="D547" s="4" t="n">
        <v>46353</v>
      </c>
      <c r="E547" s="3" t="n">
        <v>84000000</v>
      </c>
      <c r="F547" s="2" t="s">
        <v>137</v>
      </c>
    </row>
    <row r="548" customFormat="false" ht="31.5" hidden="false" customHeight="true" outlineLevel="0" collapsed="false">
      <c r="A548" s="2" t="s">
        <v>247</v>
      </c>
      <c r="B548" s="2" t="s">
        <v>168</v>
      </c>
      <c r="C548" s="2" t="s">
        <v>134</v>
      </c>
      <c r="D548" s="4" t="n">
        <v>46353</v>
      </c>
      <c r="E548" s="3" t="n">
        <v>63000000</v>
      </c>
      <c r="F548" s="2" t="s">
        <v>139</v>
      </c>
    </row>
    <row r="549" customFormat="false" ht="31.5" hidden="false" customHeight="true" outlineLevel="0" collapsed="false">
      <c r="A549" s="2" t="s">
        <v>247</v>
      </c>
      <c r="B549" s="2" t="s">
        <v>169</v>
      </c>
      <c r="C549" s="2" t="s">
        <v>134</v>
      </c>
      <c r="D549" s="4" t="n">
        <v>46353</v>
      </c>
      <c r="E549" s="3" t="n">
        <v>50000000</v>
      </c>
      <c r="F549" s="2" t="s">
        <v>141</v>
      </c>
    </row>
    <row r="550" customFormat="false" ht="31.5" hidden="false" customHeight="true" outlineLevel="0" collapsed="false">
      <c r="A550" s="2" t="s">
        <v>247</v>
      </c>
      <c r="B550" s="2" t="s">
        <v>170</v>
      </c>
      <c r="C550" s="2" t="s">
        <v>134</v>
      </c>
      <c r="D550" s="4" t="n">
        <v>46353</v>
      </c>
      <c r="E550" s="3" t="n">
        <v>42000000</v>
      </c>
      <c r="F550" s="2" t="s">
        <v>143</v>
      </c>
    </row>
    <row r="551" customFormat="false" ht="31.5" hidden="false" customHeight="true" outlineLevel="0" collapsed="false">
      <c r="A551" s="2" t="s">
        <v>247</v>
      </c>
      <c r="B551" s="2" t="s">
        <v>171</v>
      </c>
      <c r="C551" s="2" t="s">
        <v>134</v>
      </c>
      <c r="D551" s="4" t="n">
        <v>46353</v>
      </c>
      <c r="E551" s="3" t="n">
        <v>33000000</v>
      </c>
      <c r="F551" s="2" t="s">
        <v>145</v>
      </c>
    </row>
    <row r="552" customFormat="false" ht="31.5" hidden="false" customHeight="true" outlineLevel="0" collapsed="false">
      <c r="A552" s="2" t="s">
        <v>247</v>
      </c>
      <c r="B552" s="2" t="s">
        <v>172</v>
      </c>
      <c r="C552" s="2" t="s">
        <v>134</v>
      </c>
      <c r="D552" s="4" t="n">
        <v>46353</v>
      </c>
      <c r="E552" s="3" t="n">
        <v>25000000</v>
      </c>
      <c r="F552" s="2" t="s">
        <v>147</v>
      </c>
    </row>
    <row r="553" customFormat="false" ht="31.5" hidden="false" customHeight="true" outlineLevel="0" collapsed="false">
      <c r="A553" s="2" t="s">
        <v>247</v>
      </c>
      <c r="B553" s="2" t="s">
        <v>173</v>
      </c>
      <c r="C553" s="2" t="s">
        <v>134</v>
      </c>
      <c r="D553" s="4" t="n">
        <v>46353</v>
      </c>
      <c r="E553" s="3" t="n">
        <v>18000000</v>
      </c>
      <c r="F553" s="2" t="s">
        <v>149</v>
      </c>
    </row>
    <row r="554" customFormat="false" ht="31.5" hidden="false" customHeight="true" outlineLevel="0" collapsed="false">
      <c r="A554" s="2" t="s">
        <v>247</v>
      </c>
      <c r="B554" s="2" t="s">
        <v>174</v>
      </c>
      <c r="C554" s="2" t="s">
        <v>134</v>
      </c>
      <c r="D554" s="4" t="n">
        <v>46360</v>
      </c>
      <c r="E554" s="3" t="n">
        <v>115000000</v>
      </c>
      <c r="F554" s="2" t="s">
        <v>135</v>
      </c>
    </row>
    <row r="555" customFormat="false" ht="31.5" hidden="false" customHeight="true" outlineLevel="0" collapsed="false">
      <c r="A555" s="2" t="s">
        <v>247</v>
      </c>
      <c r="B555" s="2" t="s">
        <v>175</v>
      </c>
      <c r="C555" s="2" t="s">
        <v>134</v>
      </c>
      <c r="D555" s="4" t="n">
        <v>46360</v>
      </c>
      <c r="E555" s="3" t="n">
        <v>92000000</v>
      </c>
      <c r="F555" s="2" t="s">
        <v>137</v>
      </c>
    </row>
    <row r="556" customFormat="false" ht="31.5" hidden="false" customHeight="true" outlineLevel="0" collapsed="false">
      <c r="A556" s="2" t="s">
        <v>247</v>
      </c>
      <c r="B556" s="2" t="s">
        <v>176</v>
      </c>
      <c r="C556" s="2" t="s">
        <v>134</v>
      </c>
      <c r="D556" s="4" t="n">
        <v>46360</v>
      </c>
      <c r="E556" s="3" t="n">
        <v>69000000</v>
      </c>
      <c r="F556" s="2" t="s">
        <v>139</v>
      </c>
    </row>
    <row r="557" customFormat="false" ht="31.5" hidden="false" customHeight="true" outlineLevel="0" collapsed="false">
      <c r="A557" s="2" t="s">
        <v>247</v>
      </c>
      <c r="B557" s="2" t="s">
        <v>177</v>
      </c>
      <c r="C557" s="2" t="s">
        <v>134</v>
      </c>
      <c r="D557" s="4" t="n">
        <v>46360</v>
      </c>
      <c r="E557" s="3" t="n">
        <v>55000000</v>
      </c>
      <c r="F557" s="2" t="s">
        <v>141</v>
      </c>
    </row>
    <row r="558" customFormat="false" ht="31.5" hidden="false" customHeight="true" outlineLevel="0" collapsed="false">
      <c r="A558" s="2" t="s">
        <v>247</v>
      </c>
      <c r="B558" s="2" t="s">
        <v>178</v>
      </c>
      <c r="C558" s="2" t="s">
        <v>134</v>
      </c>
      <c r="D558" s="4" t="n">
        <v>46360</v>
      </c>
      <c r="E558" s="3" t="n">
        <v>46000000</v>
      </c>
      <c r="F558" s="2" t="s">
        <v>143</v>
      </c>
    </row>
    <row r="559" customFormat="false" ht="31.5" hidden="false" customHeight="true" outlineLevel="0" collapsed="false">
      <c r="A559" s="2" t="s">
        <v>247</v>
      </c>
      <c r="B559" s="2" t="s">
        <v>179</v>
      </c>
      <c r="C559" s="2" t="s">
        <v>134</v>
      </c>
      <c r="D559" s="4" t="n">
        <v>46360</v>
      </c>
      <c r="E559" s="3" t="n">
        <v>36000000</v>
      </c>
      <c r="F559" s="2" t="s">
        <v>145</v>
      </c>
    </row>
    <row r="560" customFormat="false" ht="31.5" hidden="false" customHeight="true" outlineLevel="0" collapsed="false">
      <c r="A560" s="2" t="s">
        <v>247</v>
      </c>
      <c r="B560" s="2" t="s">
        <v>180</v>
      </c>
      <c r="C560" s="2" t="s">
        <v>134</v>
      </c>
      <c r="D560" s="4" t="n">
        <v>46360</v>
      </c>
      <c r="E560" s="3" t="n">
        <v>27000000</v>
      </c>
      <c r="F560" s="2" t="s">
        <v>147</v>
      </c>
    </row>
    <row r="561" customFormat="false" ht="31.5" hidden="false" customHeight="true" outlineLevel="0" collapsed="false">
      <c r="A561" s="2" t="s">
        <v>247</v>
      </c>
      <c r="B561" s="2" t="s">
        <v>181</v>
      </c>
      <c r="C561" s="2" t="s">
        <v>134</v>
      </c>
      <c r="D561" s="4" t="n">
        <v>46360</v>
      </c>
      <c r="E561" s="3" t="n">
        <v>20000000</v>
      </c>
      <c r="F561" s="2" t="s">
        <v>149</v>
      </c>
    </row>
    <row r="562" customFormat="false" ht="31.5" hidden="false" customHeight="true" outlineLevel="0" collapsed="false">
      <c r="A562" s="2" t="s">
        <v>247</v>
      </c>
      <c r="B562" s="2" t="s">
        <v>182</v>
      </c>
      <c r="C562" s="2" t="s">
        <v>134</v>
      </c>
      <c r="D562" s="4" t="n">
        <v>46367</v>
      </c>
      <c r="E562" s="3" t="n">
        <v>117000000</v>
      </c>
      <c r="F562" s="2" t="s">
        <v>135</v>
      </c>
    </row>
    <row r="563" customFormat="false" ht="31.5" hidden="false" customHeight="true" outlineLevel="0" collapsed="false">
      <c r="A563" s="2" t="s">
        <v>247</v>
      </c>
      <c r="B563" s="2" t="s">
        <v>183</v>
      </c>
      <c r="C563" s="2" t="s">
        <v>134</v>
      </c>
      <c r="D563" s="4" t="n">
        <v>46367</v>
      </c>
      <c r="E563" s="3" t="n">
        <v>94000000</v>
      </c>
      <c r="F563" s="2" t="s">
        <v>137</v>
      </c>
    </row>
    <row r="564" customFormat="false" ht="31.5" hidden="false" customHeight="true" outlineLevel="0" collapsed="false">
      <c r="A564" s="2" t="s">
        <v>247</v>
      </c>
      <c r="B564" s="2" t="s">
        <v>184</v>
      </c>
      <c r="C564" s="2" t="s">
        <v>134</v>
      </c>
      <c r="D564" s="4" t="n">
        <v>46367</v>
      </c>
      <c r="E564" s="3" t="n">
        <v>70000000</v>
      </c>
      <c r="F564" s="2" t="s">
        <v>139</v>
      </c>
    </row>
    <row r="565" customFormat="false" ht="31.5" hidden="false" customHeight="true" outlineLevel="0" collapsed="false">
      <c r="A565" s="2" t="s">
        <v>247</v>
      </c>
      <c r="B565" s="2" t="s">
        <v>185</v>
      </c>
      <c r="C565" s="2" t="s">
        <v>134</v>
      </c>
      <c r="D565" s="4" t="n">
        <v>46367</v>
      </c>
      <c r="E565" s="3" t="n">
        <v>56000000</v>
      </c>
      <c r="F565" s="2" t="s">
        <v>141</v>
      </c>
    </row>
    <row r="566" customFormat="false" ht="31.5" hidden="false" customHeight="true" outlineLevel="0" collapsed="false">
      <c r="A566" s="2" t="s">
        <v>247</v>
      </c>
      <c r="B566" s="2" t="s">
        <v>186</v>
      </c>
      <c r="C566" s="2" t="s">
        <v>134</v>
      </c>
      <c r="D566" s="4" t="n">
        <v>46367</v>
      </c>
      <c r="E566" s="3" t="n">
        <v>47000000</v>
      </c>
      <c r="F566" s="2" t="s">
        <v>143</v>
      </c>
    </row>
    <row r="567" customFormat="false" ht="31.5" hidden="false" customHeight="true" outlineLevel="0" collapsed="false">
      <c r="A567" s="2" t="s">
        <v>247</v>
      </c>
      <c r="B567" s="2" t="s">
        <v>187</v>
      </c>
      <c r="C567" s="2" t="s">
        <v>134</v>
      </c>
      <c r="D567" s="4" t="n">
        <v>46367</v>
      </c>
      <c r="E567" s="3" t="n">
        <v>37000000</v>
      </c>
      <c r="F567" s="2" t="s">
        <v>145</v>
      </c>
    </row>
    <row r="568" customFormat="false" ht="31.5" hidden="false" customHeight="true" outlineLevel="0" collapsed="false">
      <c r="A568" s="2" t="s">
        <v>247</v>
      </c>
      <c r="B568" s="2" t="s">
        <v>188</v>
      </c>
      <c r="C568" s="2" t="s">
        <v>134</v>
      </c>
      <c r="D568" s="4" t="n">
        <v>46367</v>
      </c>
      <c r="E568" s="3" t="n">
        <v>28000000</v>
      </c>
      <c r="F568" s="2" t="s">
        <v>147</v>
      </c>
    </row>
    <row r="569" customFormat="false" ht="31.5" hidden="false" customHeight="true" outlineLevel="0" collapsed="false">
      <c r="A569" s="2" t="s">
        <v>247</v>
      </c>
      <c r="B569" s="2" t="s">
        <v>189</v>
      </c>
      <c r="C569" s="2" t="s">
        <v>134</v>
      </c>
      <c r="D569" s="4" t="n">
        <v>46367</v>
      </c>
      <c r="E569" s="3" t="n">
        <v>21000000</v>
      </c>
      <c r="F569" s="2" t="s">
        <v>149</v>
      </c>
    </row>
    <row r="570" customFormat="false" ht="31.5" hidden="false" customHeight="true" outlineLevel="0" collapsed="false">
      <c r="A570" s="2" t="s">
        <v>247</v>
      </c>
      <c r="B570" s="2" t="s">
        <v>190</v>
      </c>
      <c r="C570" s="2" t="s">
        <v>134</v>
      </c>
      <c r="D570" s="4" t="n">
        <v>46374</v>
      </c>
      <c r="E570" s="3" t="n">
        <v>120000000</v>
      </c>
      <c r="F570" s="2" t="s">
        <v>135</v>
      </c>
    </row>
    <row r="571" customFormat="false" ht="31.5" hidden="false" customHeight="true" outlineLevel="0" collapsed="false">
      <c r="A571" s="2" t="s">
        <v>247</v>
      </c>
      <c r="B571" s="2" t="s">
        <v>191</v>
      </c>
      <c r="C571" s="2" t="s">
        <v>134</v>
      </c>
      <c r="D571" s="4" t="n">
        <v>46374</v>
      </c>
      <c r="E571" s="3" t="n">
        <v>96000000</v>
      </c>
      <c r="F571" s="2" t="s">
        <v>137</v>
      </c>
    </row>
    <row r="572" customFormat="false" ht="31.5" hidden="false" customHeight="true" outlineLevel="0" collapsed="false">
      <c r="A572" s="2" t="s">
        <v>247</v>
      </c>
      <c r="B572" s="2" t="s">
        <v>192</v>
      </c>
      <c r="C572" s="2" t="s">
        <v>134</v>
      </c>
      <c r="D572" s="4" t="n">
        <v>46374</v>
      </c>
      <c r="E572" s="3" t="n">
        <v>72000000</v>
      </c>
      <c r="F572" s="2" t="s">
        <v>139</v>
      </c>
    </row>
    <row r="573" customFormat="false" ht="31.5" hidden="false" customHeight="true" outlineLevel="0" collapsed="false">
      <c r="A573" s="2" t="s">
        <v>247</v>
      </c>
      <c r="B573" s="2" t="s">
        <v>193</v>
      </c>
      <c r="C573" s="2" t="s">
        <v>134</v>
      </c>
      <c r="D573" s="4" t="n">
        <v>46374</v>
      </c>
      <c r="E573" s="3" t="n">
        <v>57000000</v>
      </c>
      <c r="F573" s="2" t="s">
        <v>141</v>
      </c>
    </row>
    <row r="574" customFormat="false" ht="31.5" hidden="false" customHeight="true" outlineLevel="0" collapsed="false">
      <c r="A574" s="2" t="s">
        <v>247</v>
      </c>
      <c r="B574" s="2" t="s">
        <v>194</v>
      </c>
      <c r="C574" s="2" t="s">
        <v>134</v>
      </c>
      <c r="D574" s="4" t="n">
        <v>46374</v>
      </c>
      <c r="E574" s="3" t="n">
        <v>48000000</v>
      </c>
      <c r="F574" s="2" t="s">
        <v>143</v>
      </c>
    </row>
    <row r="575" customFormat="false" ht="31.5" hidden="false" customHeight="true" outlineLevel="0" collapsed="false">
      <c r="A575" s="2" t="s">
        <v>247</v>
      </c>
      <c r="B575" s="2" t="s">
        <v>195</v>
      </c>
      <c r="C575" s="2" t="s">
        <v>134</v>
      </c>
      <c r="D575" s="4" t="n">
        <v>46374</v>
      </c>
      <c r="E575" s="3" t="n">
        <v>38000000</v>
      </c>
      <c r="F575" s="2" t="s">
        <v>145</v>
      </c>
    </row>
    <row r="576" customFormat="false" ht="31.5" hidden="false" customHeight="true" outlineLevel="0" collapsed="false">
      <c r="A576" s="2" t="s">
        <v>247</v>
      </c>
      <c r="B576" s="2" t="s">
        <v>196</v>
      </c>
      <c r="C576" s="2" t="s">
        <v>134</v>
      </c>
      <c r="D576" s="4" t="n">
        <v>46374</v>
      </c>
      <c r="E576" s="3" t="n">
        <v>28000000</v>
      </c>
      <c r="F576" s="2" t="s">
        <v>147</v>
      </c>
    </row>
    <row r="577" customFormat="false" ht="31.5" hidden="false" customHeight="true" outlineLevel="0" collapsed="false">
      <c r="A577" s="2" t="s">
        <v>247</v>
      </c>
      <c r="B577" s="2" t="s">
        <v>197</v>
      </c>
      <c r="C577" s="2" t="s">
        <v>134</v>
      </c>
      <c r="D577" s="4" t="n">
        <v>46374</v>
      </c>
      <c r="E577" s="3" t="n">
        <v>21000000</v>
      </c>
      <c r="F577" s="2" t="s">
        <v>149</v>
      </c>
    </row>
    <row r="578" customFormat="false" ht="31.5" hidden="false" customHeight="true" outlineLevel="0" collapsed="false">
      <c r="A578" s="2" t="s">
        <v>247</v>
      </c>
      <c r="B578" s="2" t="s">
        <v>198</v>
      </c>
      <c r="C578" s="2" t="s">
        <v>134</v>
      </c>
      <c r="D578" s="4" t="n">
        <v>46381</v>
      </c>
      <c r="E578" s="3" t="n">
        <v>122000000</v>
      </c>
      <c r="F578" s="2" t="s">
        <v>135</v>
      </c>
    </row>
    <row r="579" customFormat="false" ht="31.5" hidden="false" customHeight="true" outlineLevel="0" collapsed="false">
      <c r="A579" s="2" t="s">
        <v>247</v>
      </c>
      <c r="B579" s="2" t="s">
        <v>199</v>
      </c>
      <c r="C579" s="2" t="s">
        <v>134</v>
      </c>
      <c r="D579" s="4" t="n">
        <v>46381</v>
      </c>
      <c r="E579" s="3" t="n">
        <v>98000000</v>
      </c>
      <c r="F579" s="2" t="s">
        <v>137</v>
      </c>
    </row>
    <row r="580" customFormat="false" ht="31.5" hidden="false" customHeight="true" outlineLevel="0" collapsed="false">
      <c r="A580" s="2" t="s">
        <v>247</v>
      </c>
      <c r="B580" s="2" t="s">
        <v>200</v>
      </c>
      <c r="C580" s="2" t="s">
        <v>134</v>
      </c>
      <c r="D580" s="4" t="n">
        <v>46381</v>
      </c>
      <c r="E580" s="3" t="n">
        <v>73000000</v>
      </c>
      <c r="F580" s="2" t="s">
        <v>139</v>
      </c>
    </row>
    <row r="581" customFormat="false" ht="31.5" hidden="false" customHeight="true" outlineLevel="0" collapsed="false">
      <c r="A581" s="2" t="s">
        <v>247</v>
      </c>
      <c r="B581" s="2" t="s">
        <v>201</v>
      </c>
      <c r="C581" s="2" t="s">
        <v>134</v>
      </c>
      <c r="D581" s="4" t="n">
        <v>46381</v>
      </c>
      <c r="E581" s="3" t="n">
        <v>58000000</v>
      </c>
      <c r="F581" s="2" t="s">
        <v>141</v>
      </c>
    </row>
    <row r="582" customFormat="false" ht="31.5" hidden="false" customHeight="true" outlineLevel="0" collapsed="false">
      <c r="A582" s="2" t="s">
        <v>247</v>
      </c>
      <c r="B582" s="2" t="s">
        <v>202</v>
      </c>
      <c r="C582" s="2" t="s">
        <v>134</v>
      </c>
      <c r="D582" s="4" t="n">
        <v>46381</v>
      </c>
      <c r="E582" s="3" t="n">
        <v>49000000</v>
      </c>
      <c r="F582" s="2" t="s">
        <v>143</v>
      </c>
    </row>
    <row r="583" customFormat="false" ht="31.5" hidden="false" customHeight="true" outlineLevel="0" collapsed="false">
      <c r="A583" s="2" t="s">
        <v>247</v>
      </c>
      <c r="B583" s="2" t="s">
        <v>203</v>
      </c>
      <c r="C583" s="2" t="s">
        <v>134</v>
      </c>
      <c r="D583" s="4" t="n">
        <v>46381</v>
      </c>
      <c r="E583" s="3" t="n">
        <v>39000000</v>
      </c>
      <c r="F583" s="2" t="s">
        <v>145</v>
      </c>
    </row>
    <row r="584" customFormat="false" ht="31.5" hidden="false" customHeight="true" outlineLevel="0" collapsed="false">
      <c r="A584" s="2" t="s">
        <v>247</v>
      </c>
      <c r="B584" s="2" t="s">
        <v>204</v>
      </c>
      <c r="C584" s="2" t="s">
        <v>134</v>
      </c>
      <c r="D584" s="4" t="n">
        <v>46381</v>
      </c>
      <c r="E584" s="3" t="n">
        <v>29000000</v>
      </c>
      <c r="F584" s="2" t="s">
        <v>147</v>
      </c>
    </row>
    <row r="585" customFormat="false" ht="31.5" hidden="false" customHeight="true" outlineLevel="0" collapsed="false">
      <c r="A585" s="2" t="s">
        <v>247</v>
      </c>
      <c r="B585" s="2" t="s">
        <v>205</v>
      </c>
      <c r="C585" s="2" t="s">
        <v>134</v>
      </c>
      <c r="D585" s="4" t="n">
        <v>46381</v>
      </c>
      <c r="E585" s="3" t="n">
        <v>22000000</v>
      </c>
      <c r="F585" s="2" t="s">
        <v>149</v>
      </c>
    </row>
    <row r="586" customFormat="false" ht="31.5" hidden="false" customHeight="true" outlineLevel="0" collapsed="false">
      <c r="A586" s="2" t="s">
        <v>247</v>
      </c>
      <c r="B586" s="2" t="s">
        <v>206</v>
      </c>
      <c r="C586" s="2" t="s">
        <v>134</v>
      </c>
      <c r="D586" s="4" t="n">
        <v>46388</v>
      </c>
      <c r="E586" s="3" t="n">
        <v>130000000</v>
      </c>
      <c r="F586" s="2" t="s">
        <v>135</v>
      </c>
    </row>
    <row r="587" customFormat="false" ht="31.5" hidden="false" customHeight="true" outlineLevel="0" collapsed="false">
      <c r="A587" s="2" t="s">
        <v>247</v>
      </c>
      <c r="B587" s="2" t="s">
        <v>207</v>
      </c>
      <c r="C587" s="2" t="s">
        <v>134</v>
      </c>
      <c r="D587" s="4" t="n">
        <v>46388</v>
      </c>
      <c r="E587" s="3" t="n">
        <v>104000000</v>
      </c>
      <c r="F587" s="2" t="s">
        <v>137</v>
      </c>
    </row>
    <row r="588" customFormat="false" ht="31.5" hidden="false" customHeight="true" outlineLevel="0" collapsed="false">
      <c r="A588" s="2" t="s">
        <v>247</v>
      </c>
      <c r="B588" s="2" t="s">
        <v>208</v>
      </c>
      <c r="C588" s="2" t="s">
        <v>134</v>
      </c>
      <c r="D588" s="4" t="n">
        <v>46388</v>
      </c>
      <c r="E588" s="3" t="n">
        <v>78000000</v>
      </c>
      <c r="F588" s="2" t="s">
        <v>139</v>
      </c>
    </row>
    <row r="589" customFormat="false" ht="31.5" hidden="false" customHeight="true" outlineLevel="0" collapsed="false">
      <c r="A589" s="2" t="s">
        <v>247</v>
      </c>
      <c r="B589" s="2" t="s">
        <v>209</v>
      </c>
      <c r="C589" s="2" t="s">
        <v>134</v>
      </c>
      <c r="D589" s="4" t="n">
        <v>46388</v>
      </c>
      <c r="E589" s="3" t="n">
        <v>62000000</v>
      </c>
      <c r="F589" s="2" t="s">
        <v>141</v>
      </c>
    </row>
    <row r="590" customFormat="false" ht="31.5" hidden="false" customHeight="true" outlineLevel="0" collapsed="false">
      <c r="A590" s="2" t="s">
        <v>247</v>
      </c>
      <c r="B590" s="2" t="s">
        <v>210</v>
      </c>
      <c r="C590" s="2" t="s">
        <v>134</v>
      </c>
      <c r="D590" s="4" t="n">
        <v>46388</v>
      </c>
      <c r="E590" s="3" t="n">
        <v>52000000</v>
      </c>
      <c r="F590" s="2" t="s">
        <v>143</v>
      </c>
    </row>
    <row r="591" customFormat="false" ht="31.5" hidden="false" customHeight="true" outlineLevel="0" collapsed="false">
      <c r="A591" s="2" t="s">
        <v>247</v>
      </c>
      <c r="B591" s="2" t="s">
        <v>211</v>
      </c>
      <c r="C591" s="2" t="s">
        <v>134</v>
      </c>
      <c r="D591" s="4" t="n">
        <v>46388</v>
      </c>
      <c r="E591" s="3" t="n">
        <v>41000000</v>
      </c>
      <c r="F591" s="2" t="s">
        <v>145</v>
      </c>
    </row>
    <row r="592" customFormat="false" ht="31.5" hidden="false" customHeight="true" outlineLevel="0" collapsed="false">
      <c r="A592" s="2" t="s">
        <v>247</v>
      </c>
      <c r="B592" s="2" t="s">
        <v>212</v>
      </c>
      <c r="C592" s="2" t="s">
        <v>134</v>
      </c>
      <c r="D592" s="4" t="n">
        <v>46388</v>
      </c>
      <c r="E592" s="3" t="n">
        <v>31000000</v>
      </c>
      <c r="F592" s="2" t="s">
        <v>147</v>
      </c>
    </row>
    <row r="593" customFormat="false" ht="31.5" hidden="false" customHeight="true" outlineLevel="0" collapsed="false">
      <c r="A593" s="2" t="s">
        <v>247</v>
      </c>
      <c r="B593" s="2" t="s">
        <v>213</v>
      </c>
      <c r="C593" s="2" t="s">
        <v>134</v>
      </c>
      <c r="D593" s="4" t="n">
        <v>46388</v>
      </c>
      <c r="E593" s="3" t="n">
        <v>22000000</v>
      </c>
      <c r="F593" s="2" t="s">
        <v>149</v>
      </c>
    </row>
    <row r="594" customFormat="false" ht="31.5" hidden="false" customHeight="true" outlineLevel="0" collapsed="false">
      <c r="A594" s="2" t="s">
        <v>247</v>
      </c>
      <c r="B594" s="2" t="s">
        <v>214</v>
      </c>
      <c r="C594" s="2" t="s">
        <v>134</v>
      </c>
      <c r="D594" s="4" t="n">
        <v>46395</v>
      </c>
      <c r="E594" s="3" t="n">
        <v>125000000</v>
      </c>
      <c r="F594" s="2" t="s">
        <v>135</v>
      </c>
    </row>
    <row r="595" customFormat="false" ht="31.5" hidden="false" customHeight="true" outlineLevel="0" collapsed="false">
      <c r="A595" s="2" t="s">
        <v>247</v>
      </c>
      <c r="B595" s="2" t="s">
        <v>215</v>
      </c>
      <c r="C595" s="2" t="s">
        <v>134</v>
      </c>
      <c r="D595" s="4" t="n">
        <v>46395</v>
      </c>
      <c r="E595" s="3" t="n">
        <v>100000000</v>
      </c>
      <c r="F595" s="2" t="s">
        <v>137</v>
      </c>
    </row>
    <row r="596" customFormat="false" ht="31.5" hidden="false" customHeight="true" outlineLevel="0" collapsed="false">
      <c r="A596" s="2" t="s">
        <v>247</v>
      </c>
      <c r="B596" s="2" t="s">
        <v>216</v>
      </c>
      <c r="C596" s="2" t="s">
        <v>134</v>
      </c>
      <c r="D596" s="4" t="n">
        <v>46395</v>
      </c>
      <c r="E596" s="3" t="n">
        <v>75000000</v>
      </c>
      <c r="F596" s="2" t="s">
        <v>139</v>
      </c>
    </row>
    <row r="597" customFormat="false" ht="31.5" hidden="false" customHeight="true" outlineLevel="0" collapsed="false">
      <c r="A597" s="2" t="s">
        <v>247</v>
      </c>
      <c r="B597" s="2" t="s">
        <v>217</v>
      </c>
      <c r="C597" s="2" t="s">
        <v>134</v>
      </c>
      <c r="D597" s="4" t="n">
        <v>46395</v>
      </c>
      <c r="E597" s="3" t="n">
        <v>60000000</v>
      </c>
      <c r="F597" s="2" t="s">
        <v>141</v>
      </c>
    </row>
    <row r="598" customFormat="false" ht="31.5" hidden="false" customHeight="true" outlineLevel="0" collapsed="false">
      <c r="A598" s="2" t="s">
        <v>247</v>
      </c>
      <c r="B598" s="2" t="s">
        <v>218</v>
      </c>
      <c r="C598" s="2" t="s">
        <v>134</v>
      </c>
      <c r="D598" s="4" t="n">
        <v>46395</v>
      </c>
      <c r="E598" s="3" t="n">
        <v>50000000</v>
      </c>
      <c r="F598" s="2" t="s">
        <v>143</v>
      </c>
    </row>
    <row r="599" customFormat="false" ht="31.5" hidden="false" customHeight="true" outlineLevel="0" collapsed="false">
      <c r="A599" s="2" t="s">
        <v>247</v>
      </c>
      <c r="B599" s="2" t="s">
        <v>219</v>
      </c>
      <c r="C599" s="2" t="s">
        <v>134</v>
      </c>
      <c r="D599" s="4" t="n">
        <v>46395</v>
      </c>
      <c r="E599" s="3" t="n">
        <v>40000000</v>
      </c>
      <c r="F599" s="2" t="s">
        <v>145</v>
      </c>
    </row>
    <row r="600" customFormat="false" ht="31.5" hidden="false" customHeight="true" outlineLevel="0" collapsed="false">
      <c r="A600" s="2" t="s">
        <v>247</v>
      </c>
      <c r="B600" s="2" t="s">
        <v>220</v>
      </c>
      <c r="C600" s="2" t="s">
        <v>134</v>
      </c>
      <c r="D600" s="4" t="n">
        <v>46395</v>
      </c>
      <c r="E600" s="3" t="n">
        <v>30000000</v>
      </c>
      <c r="F600" s="2" t="s">
        <v>147</v>
      </c>
    </row>
    <row r="601" customFormat="false" ht="31.5" hidden="false" customHeight="true" outlineLevel="0" collapsed="false">
      <c r="A601" s="2" t="s">
        <v>247</v>
      </c>
      <c r="B601" s="2" t="s">
        <v>221</v>
      </c>
      <c r="C601" s="2" t="s">
        <v>134</v>
      </c>
      <c r="D601" s="4" t="n">
        <v>46395</v>
      </c>
      <c r="E601" s="3" t="n">
        <v>20000000</v>
      </c>
      <c r="F601" s="2" t="s">
        <v>149</v>
      </c>
    </row>
    <row r="602" customFormat="false" ht="31.5" hidden="false" customHeight="true" outlineLevel="0" collapsed="false">
      <c r="A602" s="2" t="s">
        <v>247</v>
      </c>
      <c r="B602" s="2" t="s">
        <v>222</v>
      </c>
      <c r="C602" s="2" t="s">
        <v>134</v>
      </c>
      <c r="D602" s="4" t="n">
        <v>46402</v>
      </c>
      <c r="E602" s="3" t="n">
        <v>122000000</v>
      </c>
      <c r="F602" s="2" t="s">
        <v>135</v>
      </c>
    </row>
    <row r="603" customFormat="false" ht="31.5" hidden="false" customHeight="true" outlineLevel="0" collapsed="false">
      <c r="A603" s="2" t="s">
        <v>247</v>
      </c>
      <c r="B603" s="2" t="s">
        <v>223</v>
      </c>
      <c r="C603" s="2" t="s">
        <v>134</v>
      </c>
      <c r="D603" s="4" t="n">
        <v>46402</v>
      </c>
      <c r="E603" s="3" t="n">
        <v>98000000</v>
      </c>
      <c r="F603" s="2" t="s">
        <v>137</v>
      </c>
    </row>
    <row r="604" customFormat="false" ht="31.5" hidden="false" customHeight="true" outlineLevel="0" collapsed="false">
      <c r="A604" s="2" t="s">
        <v>247</v>
      </c>
      <c r="B604" s="2" t="s">
        <v>224</v>
      </c>
      <c r="C604" s="2" t="s">
        <v>134</v>
      </c>
      <c r="D604" s="4" t="n">
        <v>46402</v>
      </c>
      <c r="E604" s="3" t="n">
        <v>73000000</v>
      </c>
      <c r="F604" s="2" t="s">
        <v>139</v>
      </c>
    </row>
    <row r="605" customFormat="false" ht="31.5" hidden="false" customHeight="true" outlineLevel="0" collapsed="false">
      <c r="A605" s="2" t="s">
        <v>247</v>
      </c>
      <c r="B605" s="2" t="s">
        <v>225</v>
      </c>
      <c r="C605" s="2" t="s">
        <v>134</v>
      </c>
      <c r="D605" s="4" t="n">
        <v>46402</v>
      </c>
      <c r="E605" s="3" t="n">
        <v>58000000</v>
      </c>
      <c r="F605" s="2" t="s">
        <v>141</v>
      </c>
    </row>
    <row r="606" customFormat="false" ht="31.5" hidden="false" customHeight="true" outlineLevel="0" collapsed="false">
      <c r="A606" s="2" t="s">
        <v>247</v>
      </c>
      <c r="B606" s="2" t="s">
        <v>226</v>
      </c>
      <c r="C606" s="2" t="s">
        <v>134</v>
      </c>
      <c r="D606" s="4" t="n">
        <v>46402</v>
      </c>
      <c r="E606" s="3" t="n">
        <v>49000000</v>
      </c>
      <c r="F606" s="2" t="s">
        <v>143</v>
      </c>
    </row>
    <row r="607" customFormat="false" ht="31.5" hidden="false" customHeight="true" outlineLevel="0" collapsed="false">
      <c r="A607" s="2" t="s">
        <v>247</v>
      </c>
      <c r="B607" s="2" t="s">
        <v>227</v>
      </c>
      <c r="C607" s="2" t="s">
        <v>134</v>
      </c>
      <c r="D607" s="4" t="n">
        <v>46402</v>
      </c>
      <c r="E607" s="3" t="n">
        <v>39000000</v>
      </c>
      <c r="F607" s="2" t="s">
        <v>145</v>
      </c>
    </row>
    <row r="608" customFormat="false" ht="31.5" hidden="false" customHeight="true" outlineLevel="0" collapsed="false">
      <c r="A608" s="2" t="s">
        <v>247</v>
      </c>
      <c r="B608" s="2" t="s">
        <v>228</v>
      </c>
      <c r="C608" s="2" t="s">
        <v>134</v>
      </c>
      <c r="D608" s="4" t="n">
        <v>46402</v>
      </c>
      <c r="E608" s="3" t="n">
        <v>29000000</v>
      </c>
      <c r="F608" s="2" t="s">
        <v>147</v>
      </c>
    </row>
    <row r="609" customFormat="false" ht="31.5" hidden="false" customHeight="true" outlineLevel="0" collapsed="false">
      <c r="A609" s="2" t="s">
        <v>247</v>
      </c>
      <c r="B609" s="2" t="s">
        <v>229</v>
      </c>
      <c r="C609" s="2" t="s">
        <v>134</v>
      </c>
      <c r="D609" s="4" t="n">
        <v>46402</v>
      </c>
      <c r="E609" s="3" t="n">
        <v>22000000</v>
      </c>
      <c r="F609" s="2" t="s">
        <v>149</v>
      </c>
    </row>
    <row r="610" customFormat="false" ht="31.5" hidden="false" customHeight="true" outlineLevel="0" collapsed="false">
      <c r="A610" s="2" t="s">
        <v>247</v>
      </c>
      <c r="B610" s="2" t="s">
        <v>230</v>
      </c>
      <c r="C610" s="2" t="s">
        <v>134</v>
      </c>
      <c r="D610" s="4" t="n">
        <v>46409</v>
      </c>
      <c r="E610" s="3" t="n">
        <v>127000000</v>
      </c>
      <c r="F610" s="2" t="s">
        <v>135</v>
      </c>
    </row>
    <row r="611" customFormat="false" ht="31.5" hidden="false" customHeight="true" outlineLevel="0" collapsed="false">
      <c r="A611" s="2" t="s">
        <v>247</v>
      </c>
      <c r="B611" s="2" t="s">
        <v>231</v>
      </c>
      <c r="C611" s="2" t="s">
        <v>134</v>
      </c>
      <c r="D611" s="4" t="n">
        <v>46409</v>
      </c>
      <c r="E611" s="3" t="n">
        <v>102000000</v>
      </c>
      <c r="F611" s="2" t="s">
        <v>137</v>
      </c>
    </row>
    <row r="612" customFormat="false" ht="31.5" hidden="false" customHeight="true" outlineLevel="0" collapsed="false">
      <c r="A612" s="2" t="s">
        <v>247</v>
      </c>
      <c r="B612" s="2" t="s">
        <v>232</v>
      </c>
      <c r="C612" s="2" t="s">
        <v>134</v>
      </c>
      <c r="D612" s="4" t="n">
        <v>46409</v>
      </c>
      <c r="E612" s="3" t="n">
        <v>76000000</v>
      </c>
      <c r="F612" s="2" t="s">
        <v>139</v>
      </c>
    </row>
    <row r="613" customFormat="false" ht="31.5" hidden="false" customHeight="true" outlineLevel="0" collapsed="false">
      <c r="A613" s="2" t="s">
        <v>247</v>
      </c>
      <c r="B613" s="2" t="s">
        <v>233</v>
      </c>
      <c r="C613" s="2" t="s">
        <v>134</v>
      </c>
      <c r="D613" s="4" t="n">
        <v>46409</v>
      </c>
      <c r="E613" s="3" t="n">
        <v>61000000</v>
      </c>
      <c r="F613" s="2" t="s">
        <v>141</v>
      </c>
    </row>
    <row r="614" customFormat="false" ht="31.5" hidden="false" customHeight="true" outlineLevel="0" collapsed="false">
      <c r="A614" s="2" t="s">
        <v>247</v>
      </c>
      <c r="B614" s="2" t="s">
        <v>234</v>
      </c>
      <c r="C614" s="2" t="s">
        <v>134</v>
      </c>
      <c r="D614" s="4" t="n">
        <v>46409</v>
      </c>
      <c r="E614" s="3" t="n">
        <v>51000000</v>
      </c>
      <c r="F614" s="2" t="s">
        <v>143</v>
      </c>
    </row>
    <row r="615" customFormat="false" ht="31.5" hidden="false" customHeight="true" outlineLevel="0" collapsed="false">
      <c r="A615" s="2" t="s">
        <v>247</v>
      </c>
      <c r="B615" s="2" t="s">
        <v>235</v>
      </c>
      <c r="C615" s="2" t="s">
        <v>134</v>
      </c>
      <c r="D615" s="4" t="n">
        <v>46409</v>
      </c>
      <c r="E615" s="3" t="n">
        <v>40000000</v>
      </c>
      <c r="F615" s="2" t="s">
        <v>145</v>
      </c>
    </row>
    <row r="616" customFormat="false" ht="31.5" hidden="false" customHeight="true" outlineLevel="0" collapsed="false">
      <c r="A616" s="2" t="s">
        <v>247</v>
      </c>
      <c r="B616" s="2" t="s">
        <v>236</v>
      </c>
      <c r="C616" s="2" t="s">
        <v>134</v>
      </c>
      <c r="D616" s="4" t="n">
        <v>46409</v>
      </c>
      <c r="E616" s="3" t="n">
        <v>30000000</v>
      </c>
      <c r="F616" s="2" t="s">
        <v>147</v>
      </c>
    </row>
    <row r="617" customFormat="false" ht="31.5" hidden="false" customHeight="true" outlineLevel="0" collapsed="false">
      <c r="A617" s="2" t="s">
        <v>247</v>
      </c>
      <c r="B617" s="2" t="s">
        <v>237</v>
      </c>
      <c r="C617" s="2" t="s">
        <v>134</v>
      </c>
      <c r="D617" s="4" t="n">
        <v>46409</v>
      </c>
      <c r="E617" s="3" t="n">
        <v>23000000</v>
      </c>
      <c r="F617" s="2" t="s">
        <v>149</v>
      </c>
    </row>
    <row r="618" customFormat="false" ht="31.5" hidden="false" customHeight="true" outlineLevel="0" collapsed="false">
      <c r="A618" s="2" t="s">
        <v>247</v>
      </c>
      <c r="B618" s="2" t="s">
        <v>238</v>
      </c>
      <c r="C618" s="2" t="s">
        <v>134</v>
      </c>
      <c r="D618" s="4" t="n">
        <v>46416</v>
      </c>
      <c r="E618" s="3" t="n">
        <v>130000000</v>
      </c>
      <c r="F618" s="2" t="s">
        <v>135</v>
      </c>
    </row>
    <row r="619" customFormat="false" ht="31.5" hidden="false" customHeight="true" outlineLevel="0" collapsed="false">
      <c r="A619" s="2" t="s">
        <v>247</v>
      </c>
      <c r="B619" s="2" t="s">
        <v>239</v>
      </c>
      <c r="C619" s="2" t="s">
        <v>134</v>
      </c>
      <c r="D619" s="4" t="n">
        <v>46416</v>
      </c>
      <c r="E619" s="3" t="n">
        <v>104000000</v>
      </c>
      <c r="F619" s="2" t="s">
        <v>137</v>
      </c>
    </row>
    <row r="620" customFormat="false" ht="31.5" hidden="false" customHeight="true" outlineLevel="0" collapsed="false">
      <c r="A620" s="2" t="s">
        <v>247</v>
      </c>
      <c r="B620" s="2" t="s">
        <v>240</v>
      </c>
      <c r="C620" s="2" t="s">
        <v>134</v>
      </c>
      <c r="D620" s="4" t="n">
        <v>46416</v>
      </c>
      <c r="E620" s="3" t="n">
        <v>78000000</v>
      </c>
      <c r="F620" s="2" t="s">
        <v>139</v>
      </c>
    </row>
    <row r="621" customFormat="false" ht="31.5" hidden="false" customHeight="true" outlineLevel="0" collapsed="false">
      <c r="A621" s="2" t="s">
        <v>247</v>
      </c>
      <c r="B621" s="2" t="s">
        <v>241</v>
      </c>
      <c r="C621" s="2" t="s">
        <v>134</v>
      </c>
      <c r="D621" s="4" t="n">
        <v>46416</v>
      </c>
      <c r="E621" s="3" t="n">
        <v>62000000</v>
      </c>
      <c r="F621" s="2" t="s">
        <v>141</v>
      </c>
    </row>
    <row r="622" customFormat="false" ht="31.5" hidden="false" customHeight="true" outlineLevel="0" collapsed="false">
      <c r="A622" s="2" t="s">
        <v>247</v>
      </c>
      <c r="B622" s="2" t="s">
        <v>242</v>
      </c>
      <c r="C622" s="2" t="s">
        <v>134</v>
      </c>
      <c r="D622" s="4" t="n">
        <v>46416</v>
      </c>
      <c r="E622" s="3" t="n">
        <v>52000000</v>
      </c>
      <c r="F622" s="2" t="s">
        <v>143</v>
      </c>
    </row>
    <row r="623" customFormat="false" ht="31.5" hidden="false" customHeight="true" outlineLevel="0" collapsed="false">
      <c r="A623" s="2" t="s">
        <v>247</v>
      </c>
      <c r="B623" s="2" t="s">
        <v>243</v>
      </c>
      <c r="C623" s="2" t="s">
        <v>134</v>
      </c>
      <c r="D623" s="4" t="n">
        <v>46416</v>
      </c>
      <c r="E623" s="3" t="n">
        <v>41000000</v>
      </c>
      <c r="F623" s="2" t="s">
        <v>145</v>
      </c>
    </row>
    <row r="624" customFormat="false" ht="31.5" hidden="false" customHeight="true" outlineLevel="0" collapsed="false">
      <c r="A624" s="2" t="s">
        <v>247</v>
      </c>
      <c r="B624" s="2" t="s">
        <v>244</v>
      </c>
      <c r="C624" s="2" t="s">
        <v>134</v>
      </c>
      <c r="D624" s="4" t="n">
        <v>46416</v>
      </c>
      <c r="E624" s="3" t="n">
        <v>31000000</v>
      </c>
      <c r="F624" s="2" t="s">
        <v>147</v>
      </c>
    </row>
    <row r="625" customFormat="false" ht="31.5" hidden="false" customHeight="true" outlineLevel="0" collapsed="false">
      <c r="A625" s="2" t="s">
        <v>247</v>
      </c>
      <c r="B625" s="2" t="s">
        <v>245</v>
      </c>
      <c r="C625" s="2" t="s">
        <v>134</v>
      </c>
      <c r="D625" s="4" t="n">
        <v>46416</v>
      </c>
      <c r="E625" s="3" t="n">
        <v>22000000</v>
      </c>
      <c r="F625" s="2" t="s">
        <v>149</v>
      </c>
    </row>
    <row r="626" customFormat="false" ht="31.5" hidden="false" customHeight="true" outlineLevel="0" collapsed="false">
      <c r="A626" s="2" t="s">
        <v>247</v>
      </c>
      <c r="B626" s="2" t="s">
        <v>45</v>
      </c>
      <c r="C626" s="2" t="s">
        <v>21</v>
      </c>
      <c r="D626" s="4" t="n">
        <v>46360</v>
      </c>
      <c r="E626" s="3" t="n">
        <v>60000000</v>
      </c>
      <c r="F626" s="2" t="s">
        <v>22</v>
      </c>
    </row>
  </sheetData>
  <autoFilter ref="A1:F626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7" min="1" style="0" width="20.18"/>
  </cols>
  <sheetData>
    <row r="1" customFormat="false" ht="36" hidden="false" customHeight="true" outlineLevel="0" collapsed="false">
      <c r="A1" s="1" t="s">
        <v>248</v>
      </c>
      <c r="B1" s="1" t="s">
        <v>18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</row>
    <row r="2" customFormat="false" ht="31.5" hidden="false" customHeight="true" outlineLevel="0" collapsed="false">
      <c r="A2" s="2" t="s">
        <v>20</v>
      </c>
      <c r="B2" s="2" t="s">
        <v>22</v>
      </c>
      <c r="C2" s="2" t="s">
        <v>254</v>
      </c>
      <c r="D2" s="4" t="n">
        <v>46329</v>
      </c>
      <c r="E2" s="3" t="n">
        <v>105000000</v>
      </c>
      <c r="F2" s="2" t="s">
        <v>255</v>
      </c>
      <c r="G2" s="2" t="s">
        <v>256</v>
      </c>
    </row>
    <row r="3" customFormat="false" ht="31.5" hidden="false" customHeight="true" outlineLevel="0" collapsed="false">
      <c r="A3" s="2" t="s">
        <v>23</v>
      </c>
      <c r="B3" s="2" t="s">
        <v>24</v>
      </c>
      <c r="C3" s="2" t="s">
        <v>254</v>
      </c>
      <c r="D3" s="4" t="n">
        <v>46329</v>
      </c>
      <c r="E3" s="3" t="n">
        <v>84000000</v>
      </c>
      <c r="F3" s="2" t="s">
        <v>255</v>
      </c>
      <c r="G3" s="2" t="s">
        <v>256</v>
      </c>
    </row>
    <row r="4" customFormat="false" ht="31.5" hidden="false" customHeight="true" outlineLevel="0" collapsed="false">
      <c r="A4" s="2" t="s">
        <v>25</v>
      </c>
      <c r="B4" s="2" t="s">
        <v>26</v>
      </c>
      <c r="C4" s="2" t="s">
        <v>254</v>
      </c>
      <c r="D4" s="4" t="n">
        <v>46329</v>
      </c>
      <c r="E4" s="3" t="n">
        <v>63000000</v>
      </c>
      <c r="F4" s="2" t="s">
        <v>255</v>
      </c>
      <c r="G4" s="2" t="s">
        <v>256</v>
      </c>
    </row>
    <row r="5" customFormat="false" ht="31.5" hidden="false" customHeight="true" outlineLevel="0" collapsed="false">
      <c r="A5" s="2" t="s">
        <v>27</v>
      </c>
      <c r="B5" s="2" t="s">
        <v>28</v>
      </c>
      <c r="C5" s="2" t="s">
        <v>254</v>
      </c>
      <c r="D5" s="4" t="n">
        <v>46329</v>
      </c>
      <c r="E5" s="3" t="n">
        <v>50000000</v>
      </c>
      <c r="F5" s="2" t="s">
        <v>255</v>
      </c>
      <c r="G5" s="2" t="s">
        <v>256</v>
      </c>
    </row>
    <row r="6" customFormat="false" ht="31.5" hidden="false" customHeight="true" outlineLevel="0" collapsed="false">
      <c r="A6" s="2" t="s">
        <v>29</v>
      </c>
      <c r="B6" s="2" t="s">
        <v>30</v>
      </c>
      <c r="C6" s="2" t="s">
        <v>254</v>
      </c>
      <c r="D6" s="4" t="n">
        <v>46329</v>
      </c>
      <c r="E6" s="3" t="n">
        <v>42000000</v>
      </c>
      <c r="F6" s="2" t="s">
        <v>255</v>
      </c>
      <c r="G6" s="2" t="s">
        <v>256</v>
      </c>
    </row>
    <row r="7" customFormat="false" ht="31.5" hidden="false" customHeight="true" outlineLevel="0" collapsed="false">
      <c r="A7" s="2" t="s">
        <v>31</v>
      </c>
      <c r="B7" s="2" t="s">
        <v>32</v>
      </c>
      <c r="C7" s="2" t="s">
        <v>254</v>
      </c>
      <c r="D7" s="4" t="n">
        <v>46329</v>
      </c>
      <c r="E7" s="3" t="n">
        <v>33000000</v>
      </c>
      <c r="F7" s="2" t="s">
        <v>255</v>
      </c>
      <c r="G7" s="2" t="s">
        <v>256</v>
      </c>
    </row>
    <row r="8" customFormat="false" ht="31.5" hidden="false" customHeight="true" outlineLevel="0" collapsed="false">
      <c r="A8" s="2" t="s">
        <v>33</v>
      </c>
      <c r="B8" s="2" t="s">
        <v>34</v>
      </c>
      <c r="C8" s="2" t="s">
        <v>254</v>
      </c>
      <c r="D8" s="4" t="n">
        <v>46329</v>
      </c>
      <c r="E8" s="3" t="n">
        <v>25000000</v>
      </c>
      <c r="F8" s="2" t="s">
        <v>255</v>
      </c>
      <c r="G8" s="2" t="s">
        <v>256</v>
      </c>
    </row>
    <row r="9" customFormat="false" ht="31.5" hidden="false" customHeight="true" outlineLevel="0" collapsed="false">
      <c r="A9" s="2" t="s">
        <v>35</v>
      </c>
      <c r="B9" s="2" t="s">
        <v>36</v>
      </c>
      <c r="C9" s="2" t="s">
        <v>254</v>
      </c>
      <c r="D9" s="4" t="n">
        <v>46329</v>
      </c>
      <c r="E9" s="3" t="n">
        <v>18000000</v>
      </c>
      <c r="F9" s="2" t="s">
        <v>255</v>
      </c>
      <c r="G9" s="2" t="s">
        <v>256</v>
      </c>
    </row>
    <row r="10" customFormat="false" ht="31.5" hidden="false" customHeight="true" outlineLevel="0" collapsed="false">
      <c r="A10" s="2" t="s">
        <v>37</v>
      </c>
      <c r="B10" s="2" t="s">
        <v>22</v>
      </c>
      <c r="C10" s="2" t="s">
        <v>254</v>
      </c>
      <c r="D10" s="4" t="n">
        <v>46336</v>
      </c>
      <c r="E10" s="3" t="n">
        <v>115000000</v>
      </c>
      <c r="F10" s="2" t="s">
        <v>255</v>
      </c>
      <c r="G10" s="2" t="s">
        <v>256</v>
      </c>
    </row>
    <row r="11" customFormat="false" ht="31.5" hidden="false" customHeight="true" outlineLevel="0" collapsed="false">
      <c r="A11" s="2" t="s">
        <v>38</v>
      </c>
      <c r="B11" s="2" t="s">
        <v>24</v>
      </c>
      <c r="C11" s="2" t="s">
        <v>254</v>
      </c>
      <c r="D11" s="4" t="n">
        <v>46336</v>
      </c>
      <c r="E11" s="3" t="n">
        <v>92000000</v>
      </c>
      <c r="F11" s="2" t="s">
        <v>255</v>
      </c>
      <c r="G11" s="2" t="s">
        <v>256</v>
      </c>
    </row>
    <row r="12" customFormat="false" ht="31.5" hidden="false" customHeight="true" outlineLevel="0" collapsed="false">
      <c r="A12" s="2" t="s">
        <v>39</v>
      </c>
      <c r="B12" s="2" t="s">
        <v>26</v>
      </c>
      <c r="C12" s="2" t="s">
        <v>254</v>
      </c>
      <c r="D12" s="4" t="n">
        <v>46336</v>
      </c>
      <c r="E12" s="3" t="n">
        <v>69000000</v>
      </c>
      <c r="F12" s="2" t="s">
        <v>255</v>
      </c>
      <c r="G12" s="2" t="s">
        <v>256</v>
      </c>
    </row>
    <row r="13" customFormat="false" ht="31.5" hidden="false" customHeight="true" outlineLevel="0" collapsed="false">
      <c r="A13" s="2" t="s">
        <v>40</v>
      </c>
      <c r="B13" s="2" t="s">
        <v>28</v>
      </c>
      <c r="C13" s="2" t="s">
        <v>254</v>
      </c>
      <c r="D13" s="4" t="n">
        <v>46336</v>
      </c>
      <c r="E13" s="3" t="n">
        <v>55000000</v>
      </c>
      <c r="F13" s="2" t="s">
        <v>255</v>
      </c>
      <c r="G13" s="2" t="s">
        <v>256</v>
      </c>
    </row>
    <row r="14" customFormat="false" ht="31.5" hidden="false" customHeight="true" outlineLevel="0" collapsed="false">
      <c r="A14" s="2" t="s">
        <v>41</v>
      </c>
      <c r="B14" s="2" t="s">
        <v>30</v>
      </c>
      <c r="C14" s="2" t="s">
        <v>254</v>
      </c>
      <c r="D14" s="4" t="n">
        <v>46336</v>
      </c>
      <c r="E14" s="3" t="n">
        <v>46000000</v>
      </c>
      <c r="F14" s="2" t="s">
        <v>255</v>
      </c>
      <c r="G14" s="2" t="s">
        <v>256</v>
      </c>
    </row>
    <row r="15" customFormat="false" ht="31.5" hidden="false" customHeight="true" outlineLevel="0" collapsed="false">
      <c r="A15" s="2" t="s">
        <v>42</v>
      </c>
      <c r="B15" s="2" t="s">
        <v>32</v>
      </c>
      <c r="C15" s="2" t="s">
        <v>254</v>
      </c>
      <c r="D15" s="4" t="n">
        <v>46336</v>
      </c>
      <c r="E15" s="3" t="n">
        <v>36000000</v>
      </c>
      <c r="F15" s="2" t="s">
        <v>255</v>
      </c>
      <c r="G15" s="2" t="s">
        <v>256</v>
      </c>
    </row>
    <row r="16" customFormat="false" ht="31.5" hidden="false" customHeight="true" outlineLevel="0" collapsed="false">
      <c r="A16" s="2" t="s">
        <v>43</v>
      </c>
      <c r="B16" s="2" t="s">
        <v>34</v>
      </c>
      <c r="C16" s="2" t="s">
        <v>254</v>
      </c>
      <c r="D16" s="4" t="n">
        <v>46336</v>
      </c>
      <c r="E16" s="3" t="n">
        <v>27000000</v>
      </c>
      <c r="F16" s="2" t="s">
        <v>255</v>
      </c>
      <c r="G16" s="2" t="s">
        <v>256</v>
      </c>
    </row>
    <row r="17" customFormat="false" ht="31.5" hidden="false" customHeight="true" outlineLevel="0" collapsed="false">
      <c r="A17" s="2" t="s">
        <v>44</v>
      </c>
      <c r="B17" s="2" t="s">
        <v>36</v>
      </c>
      <c r="C17" s="2" t="s">
        <v>254</v>
      </c>
      <c r="D17" s="4" t="n">
        <v>46336</v>
      </c>
      <c r="E17" s="3" t="n">
        <v>20000000</v>
      </c>
      <c r="F17" s="2" t="s">
        <v>255</v>
      </c>
      <c r="G17" s="2" t="s">
        <v>256</v>
      </c>
    </row>
    <row r="18" customFormat="false" ht="31.5" hidden="false" customHeight="true" outlineLevel="0" collapsed="false">
      <c r="A18" s="2" t="s">
        <v>45</v>
      </c>
      <c r="B18" s="2" t="s">
        <v>22</v>
      </c>
      <c r="C18" s="2" t="s">
        <v>254</v>
      </c>
      <c r="D18" s="4" t="n">
        <v>46346</v>
      </c>
      <c r="E18" s="3" t="n">
        <v>180000000</v>
      </c>
      <c r="F18" s="2" t="s">
        <v>255</v>
      </c>
      <c r="G18" s="2" t="s">
        <v>257</v>
      </c>
    </row>
    <row r="19" customFormat="false" ht="31.5" hidden="false" customHeight="true" outlineLevel="0" collapsed="false">
      <c r="A19" s="2" t="s">
        <v>46</v>
      </c>
      <c r="B19" s="2" t="s">
        <v>24</v>
      </c>
      <c r="C19" s="2" t="s">
        <v>254</v>
      </c>
      <c r="D19" s="4" t="n">
        <v>46343</v>
      </c>
      <c r="E19" s="3" t="n">
        <v>30000000</v>
      </c>
      <c r="F19" s="2" t="s">
        <v>255</v>
      </c>
      <c r="G19" s="2" t="s">
        <v>256</v>
      </c>
    </row>
    <row r="20" customFormat="false" ht="31.5" hidden="false" customHeight="true" outlineLevel="0" collapsed="false">
      <c r="A20" s="2" t="s">
        <v>47</v>
      </c>
      <c r="B20" s="2" t="s">
        <v>26</v>
      </c>
      <c r="C20" s="2" t="s">
        <v>254</v>
      </c>
      <c r="D20" s="4" t="n">
        <v>46343</v>
      </c>
      <c r="E20" s="3" t="n">
        <v>25000000</v>
      </c>
      <c r="F20" s="2" t="s">
        <v>255</v>
      </c>
      <c r="G20" s="2" t="s">
        <v>256</v>
      </c>
    </row>
    <row r="21" customFormat="false" ht="31.5" hidden="false" customHeight="true" outlineLevel="0" collapsed="false">
      <c r="A21" s="2" t="s">
        <v>48</v>
      </c>
      <c r="B21" s="2" t="s">
        <v>28</v>
      </c>
      <c r="C21" s="2" t="s">
        <v>254</v>
      </c>
      <c r="D21" s="4" t="n">
        <v>46343</v>
      </c>
      <c r="E21" s="3" t="n">
        <v>20000000</v>
      </c>
      <c r="F21" s="2" t="s">
        <v>255</v>
      </c>
      <c r="G21" s="2" t="s">
        <v>256</v>
      </c>
    </row>
    <row r="22" customFormat="false" ht="31.5" hidden="false" customHeight="true" outlineLevel="0" collapsed="false">
      <c r="A22" s="2" t="s">
        <v>49</v>
      </c>
      <c r="B22" s="2" t="s">
        <v>30</v>
      </c>
      <c r="C22" s="2" t="s">
        <v>254</v>
      </c>
      <c r="D22" s="4" t="n">
        <v>46343</v>
      </c>
      <c r="E22" s="3" t="n">
        <v>15000000</v>
      </c>
      <c r="F22" s="2" t="s">
        <v>255</v>
      </c>
      <c r="G22" s="2" t="s">
        <v>256</v>
      </c>
    </row>
    <row r="23" customFormat="false" ht="31.5" hidden="false" customHeight="true" outlineLevel="0" collapsed="false">
      <c r="A23" s="2" t="s">
        <v>50</v>
      </c>
      <c r="B23" s="2" t="s">
        <v>32</v>
      </c>
      <c r="C23" s="2" t="s">
        <v>254</v>
      </c>
      <c r="D23" s="4" t="n">
        <v>46343</v>
      </c>
      <c r="E23" s="3" t="n">
        <v>15000000</v>
      </c>
      <c r="F23" s="2" t="s">
        <v>255</v>
      </c>
      <c r="G23" s="2" t="s">
        <v>256</v>
      </c>
    </row>
    <row r="24" customFormat="false" ht="31.5" hidden="false" customHeight="true" outlineLevel="0" collapsed="false">
      <c r="A24" s="2" t="s">
        <v>51</v>
      </c>
      <c r="B24" s="2" t="s">
        <v>34</v>
      </c>
      <c r="C24" s="2" t="s">
        <v>254</v>
      </c>
      <c r="D24" s="4" t="n">
        <v>46343</v>
      </c>
      <c r="E24" s="3" t="n">
        <v>10000000</v>
      </c>
      <c r="F24" s="2" t="s">
        <v>255</v>
      </c>
      <c r="G24" s="2" t="s">
        <v>256</v>
      </c>
    </row>
    <row r="25" customFormat="false" ht="31.5" hidden="false" customHeight="true" outlineLevel="0" collapsed="false">
      <c r="A25" s="2" t="s">
        <v>52</v>
      </c>
      <c r="B25" s="2" t="s">
        <v>36</v>
      </c>
      <c r="C25" s="2" t="s">
        <v>254</v>
      </c>
      <c r="D25" s="4" t="n">
        <v>46343</v>
      </c>
      <c r="E25" s="3" t="n">
        <v>5000000</v>
      </c>
      <c r="F25" s="2" t="s">
        <v>255</v>
      </c>
      <c r="G25" s="2" t="s">
        <v>256</v>
      </c>
    </row>
    <row r="26" customFormat="false" ht="31.5" hidden="false" customHeight="true" outlineLevel="0" collapsed="false">
      <c r="A26" s="2" t="s">
        <v>53</v>
      </c>
      <c r="B26" s="2" t="s">
        <v>22</v>
      </c>
      <c r="C26" s="2" t="s">
        <v>254</v>
      </c>
      <c r="D26" s="4" t="n">
        <v>46350</v>
      </c>
      <c r="E26" s="3" t="n">
        <v>125000000</v>
      </c>
      <c r="F26" s="2" t="s">
        <v>255</v>
      </c>
      <c r="G26" s="2" t="s">
        <v>256</v>
      </c>
    </row>
    <row r="27" customFormat="false" ht="31.5" hidden="false" customHeight="true" outlineLevel="0" collapsed="false">
      <c r="A27" s="2" t="s">
        <v>54</v>
      </c>
      <c r="B27" s="2" t="s">
        <v>24</v>
      </c>
      <c r="C27" s="2" t="s">
        <v>254</v>
      </c>
      <c r="D27" s="4" t="n">
        <v>46350</v>
      </c>
      <c r="E27" s="3" t="n">
        <v>100000000</v>
      </c>
      <c r="F27" s="2" t="s">
        <v>255</v>
      </c>
      <c r="G27" s="2" t="s">
        <v>256</v>
      </c>
    </row>
    <row r="28" customFormat="false" ht="31.5" hidden="false" customHeight="true" outlineLevel="0" collapsed="false">
      <c r="A28" s="2" t="s">
        <v>55</v>
      </c>
      <c r="B28" s="2" t="s">
        <v>26</v>
      </c>
      <c r="C28" s="2" t="s">
        <v>254</v>
      </c>
      <c r="D28" s="4" t="n">
        <v>46350</v>
      </c>
      <c r="E28" s="3" t="n">
        <v>75000000</v>
      </c>
      <c r="F28" s="2" t="s">
        <v>255</v>
      </c>
      <c r="G28" s="2" t="s">
        <v>256</v>
      </c>
    </row>
    <row r="29" customFormat="false" ht="31.5" hidden="false" customHeight="true" outlineLevel="0" collapsed="false">
      <c r="A29" s="2" t="s">
        <v>56</v>
      </c>
      <c r="B29" s="2" t="s">
        <v>28</v>
      </c>
      <c r="C29" s="2" t="s">
        <v>254</v>
      </c>
      <c r="D29" s="4" t="n">
        <v>46350</v>
      </c>
      <c r="E29" s="3" t="n">
        <v>60000000</v>
      </c>
      <c r="F29" s="2" t="s">
        <v>255</v>
      </c>
      <c r="G29" s="2" t="s">
        <v>256</v>
      </c>
    </row>
    <row r="30" customFormat="false" ht="31.5" hidden="false" customHeight="true" outlineLevel="0" collapsed="false">
      <c r="A30" s="2" t="s">
        <v>57</v>
      </c>
      <c r="B30" s="2" t="s">
        <v>30</v>
      </c>
      <c r="C30" s="2" t="s">
        <v>254</v>
      </c>
      <c r="D30" s="4" t="n">
        <v>46350</v>
      </c>
      <c r="E30" s="3" t="n">
        <v>50000000</v>
      </c>
      <c r="F30" s="2" t="s">
        <v>255</v>
      </c>
      <c r="G30" s="2" t="s">
        <v>256</v>
      </c>
    </row>
    <row r="31" customFormat="false" ht="31.5" hidden="false" customHeight="true" outlineLevel="0" collapsed="false">
      <c r="A31" s="2" t="s">
        <v>58</v>
      </c>
      <c r="B31" s="2" t="s">
        <v>32</v>
      </c>
      <c r="C31" s="2" t="s">
        <v>254</v>
      </c>
      <c r="D31" s="4" t="n">
        <v>46350</v>
      </c>
      <c r="E31" s="3" t="n">
        <v>40000000</v>
      </c>
      <c r="F31" s="2" t="s">
        <v>255</v>
      </c>
      <c r="G31" s="2" t="s">
        <v>256</v>
      </c>
    </row>
    <row r="32" customFormat="false" ht="31.5" hidden="false" customHeight="true" outlineLevel="0" collapsed="false">
      <c r="A32" s="2" t="s">
        <v>59</v>
      </c>
      <c r="B32" s="2" t="s">
        <v>34</v>
      </c>
      <c r="C32" s="2" t="s">
        <v>254</v>
      </c>
      <c r="D32" s="4" t="n">
        <v>46350</v>
      </c>
      <c r="E32" s="3" t="n">
        <v>30000000</v>
      </c>
      <c r="F32" s="2" t="s">
        <v>255</v>
      </c>
      <c r="G32" s="2" t="s">
        <v>256</v>
      </c>
    </row>
    <row r="33" customFormat="false" ht="31.5" hidden="false" customHeight="true" outlineLevel="0" collapsed="false">
      <c r="A33" s="2" t="s">
        <v>60</v>
      </c>
      <c r="B33" s="2" t="s">
        <v>36</v>
      </c>
      <c r="C33" s="2" t="s">
        <v>254</v>
      </c>
      <c r="D33" s="4" t="n">
        <v>46350</v>
      </c>
      <c r="E33" s="3" t="n">
        <v>20000000</v>
      </c>
      <c r="F33" s="2" t="s">
        <v>255</v>
      </c>
      <c r="G33" s="2" t="s">
        <v>256</v>
      </c>
    </row>
    <row r="34" customFormat="false" ht="31.5" hidden="false" customHeight="true" outlineLevel="0" collapsed="false">
      <c r="A34" s="2" t="s">
        <v>61</v>
      </c>
      <c r="B34" s="2" t="s">
        <v>22</v>
      </c>
      <c r="C34" s="2" t="s">
        <v>254</v>
      </c>
      <c r="D34" s="4" t="n">
        <v>46357</v>
      </c>
      <c r="E34" s="3" t="n">
        <v>112000000</v>
      </c>
      <c r="F34" s="2" t="s">
        <v>255</v>
      </c>
      <c r="G34" s="2" t="s">
        <v>256</v>
      </c>
    </row>
    <row r="35" customFormat="false" ht="31.5" hidden="false" customHeight="true" outlineLevel="0" collapsed="false">
      <c r="A35" s="2" t="s">
        <v>62</v>
      </c>
      <c r="B35" s="2" t="s">
        <v>24</v>
      </c>
      <c r="C35" s="2" t="s">
        <v>254</v>
      </c>
      <c r="D35" s="4" t="n">
        <v>46357</v>
      </c>
      <c r="E35" s="3" t="n">
        <v>90000000</v>
      </c>
      <c r="F35" s="2" t="s">
        <v>255</v>
      </c>
      <c r="G35" s="2" t="s">
        <v>256</v>
      </c>
    </row>
    <row r="36" customFormat="false" ht="31.5" hidden="false" customHeight="true" outlineLevel="0" collapsed="false">
      <c r="A36" s="2" t="s">
        <v>63</v>
      </c>
      <c r="B36" s="2" t="s">
        <v>26</v>
      </c>
      <c r="C36" s="2" t="s">
        <v>254</v>
      </c>
      <c r="D36" s="4" t="n">
        <v>46357</v>
      </c>
      <c r="E36" s="3" t="n">
        <v>67000000</v>
      </c>
      <c r="F36" s="2" t="s">
        <v>255</v>
      </c>
      <c r="G36" s="2" t="s">
        <v>256</v>
      </c>
    </row>
    <row r="37" customFormat="false" ht="31.5" hidden="false" customHeight="true" outlineLevel="0" collapsed="false">
      <c r="A37" s="2" t="s">
        <v>64</v>
      </c>
      <c r="B37" s="2" t="s">
        <v>28</v>
      </c>
      <c r="C37" s="2" t="s">
        <v>254</v>
      </c>
      <c r="D37" s="4" t="n">
        <v>46357</v>
      </c>
      <c r="E37" s="3" t="n">
        <v>54000000</v>
      </c>
      <c r="F37" s="2" t="s">
        <v>255</v>
      </c>
      <c r="G37" s="2" t="s">
        <v>256</v>
      </c>
    </row>
    <row r="38" customFormat="false" ht="31.5" hidden="false" customHeight="true" outlineLevel="0" collapsed="false">
      <c r="A38" s="2" t="s">
        <v>65</v>
      </c>
      <c r="B38" s="2" t="s">
        <v>30</v>
      </c>
      <c r="C38" s="2" t="s">
        <v>254</v>
      </c>
      <c r="D38" s="4" t="n">
        <v>46357</v>
      </c>
      <c r="E38" s="3" t="n">
        <v>45000000</v>
      </c>
      <c r="F38" s="2" t="s">
        <v>255</v>
      </c>
      <c r="G38" s="2" t="s">
        <v>256</v>
      </c>
    </row>
    <row r="39" customFormat="false" ht="31.5" hidden="false" customHeight="true" outlineLevel="0" collapsed="false">
      <c r="A39" s="2" t="s">
        <v>66</v>
      </c>
      <c r="B39" s="2" t="s">
        <v>32</v>
      </c>
      <c r="C39" s="2" t="s">
        <v>254</v>
      </c>
      <c r="D39" s="4" t="n">
        <v>46357</v>
      </c>
      <c r="E39" s="3" t="n">
        <v>36000000</v>
      </c>
      <c r="F39" s="2" t="s">
        <v>255</v>
      </c>
      <c r="G39" s="2" t="s">
        <v>256</v>
      </c>
    </row>
    <row r="40" customFormat="false" ht="31.5" hidden="false" customHeight="true" outlineLevel="0" collapsed="false">
      <c r="A40" s="2" t="s">
        <v>67</v>
      </c>
      <c r="B40" s="2" t="s">
        <v>34</v>
      </c>
      <c r="C40" s="2" t="s">
        <v>254</v>
      </c>
      <c r="D40" s="4" t="n">
        <v>46357</v>
      </c>
      <c r="E40" s="3" t="n">
        <v>27000000</v>
      </c>
      <c r="F40" s="2" t="s">
        <v>255</v>
      </c>
      <c r="G40" s="2" t="s">
        <v>256</v>
      </c>
    </row>
    <row r="41" customFormat="false" ht="31.5" hidden="false" customHeight="true" outlineLevel="0" collapsed="false">
      <c r="A41" s="2" t="s">
        <v>68</v>
      </c>
      <c r="B41" s="2" t="s">
        <v>36</v>
      </c>
      <c r="C41" s="2" t="s">
        <v>254</v>
      </c>
      <c r="D41" s="4" t="n">
        <v>46357</v>
      </c>
      <c r="E41" s="3" t="n">
        <v>19000000</v>
      </c>
      <c r="F41" s="2" t="s">
        <v>255</v>
      </c>
      <c r="G41" s="2" t="s">
        <v>256</v>
      </c>
    </row>
    <row r="42" customFormat="false" ht="31.5" hidden="false" customHeight="true" outlineLevel="0" collapsed="false">
      <c r="A42" s="2" t="s">
        <v>69</v>
      </c>
      <c r="B42" s="2" t="s">
        <v>22</v>
      </c>
      <c r="C42" s="2" t="s">
        <v>254</v>
      </c>
      <c r="D42" s="4" t="n">
        <v>46364</v>
      </c>
      <c r="E42" s="3" t="n">
        <v>120000000</v>
      </c>
      <c r="F42" s="2" t="s">
        <v>255</v>
      </c>
      <c r="G42" s="2" t="s">
        <v>256</v>
      </c>
    </row>
    <row r="43" customFormat="false" ht="31.5" hidden="false" customHeight="true" outlineLevel="0" collapsed="false">
      <c r="A43" s="2" t="s">
        <v>70</v>
      </c>
      <c r="B43" s="2" t="s">
        <v>24</v>
      </c>
      <c r="C43" s="2" t="s">
        <v>254</v>
      </c>
      <c r="D43" s="4" t="n">
        <v>46364</v>
      </c>
      <c r="E43" s="3" t="n">
        <v>96000000</v>
      </c>
      <c r="F43" s="2" t="s">
        <v>255</v>
      </c>
      <c r="G43" s="2" t="s">
        <v>256</v>
      </c>
    </row>
    <row r="44" customFormat="false" ht="31.5" hidden="false" customHeight="true" outlineLevel="0" collapsed="false">
      <c r="A44" s="2" t="s">
        <v>71</v>
      </c>
      <c r="B44" s="2" t="s">
        <v>26</v>
      </c>
      <c r="C44" s="2" t="s">
        <v>254</v>
      </c>
      <c r="D44" s="4" t="n">
        <v>46364</v>
      </c>
      <c r="E44" s="3" t="n">
        <v>72000000</v>
      </c>
      <c r="F44" s="2" t="s">
        <v>255</v>
      </c>
      <c r="G44" s="2" t="s">
        <v>256</v>
      </c>
    </row>
    <row r="45" customFormat="false" ht="31.5" hidden="false" customHeight="true" outlineLevel="0" collapsed="false">
      <c r="A45" s="2" t="s">
        <v>72</v>
      </c>
      <c r="B45" s="2" t="s">
        <v>28</v>
      </c>
      <c r="C45" s="2" t="s">
        <v>254</v>
      </c>
      <c r="D45" s="4" t="n">
        <v>46364</v>
      </c>
      <c r="E45" s="3" t="n">
        <v>57000000</v>
      </c>
      <c r="F45" s="2" t="s">
        <v>255</v>
      </c>
      <c r="G45" s="2" t="s">
        <v>256</v>
      </c>
    </row>
    <row r="46" customFormat="false" ht="31.5" hidden="false" customHeight="true" outlineLevel="0" collapsed="false">
      <c r="A46" s="2" t="s">
        <v>73</v>
      </c>
      <c r="B46" s="2" t="s">
        <v>30</v>
      </c>
      <c r="C46" s="2" t="s">
        <v>254</v>
      </c>
      <c r="D46" s="4" t="n">
        <v>46364</v>
      </c>
      <c r="E46" s="3" t="n">
        <v>48000000</v>
      </c>
      <c r="F46" s="2" t="s">
        <v>255</v>
      </c>
      <c r="G46" s="2" t="s">
        <v>256</v>
      </c>
    </row>
    <row r="47" customFormat="false" ht="31.5" hidden="false" customHeight="true" outlineLevel="0" collapsed="false">
      <c r="A47" s="2" t="s">
        <v>74</v>
      </c>
      <c r="B47" s="2" t="s">
        <v>32</v>
      </c>
      <c r="C47" s="2" t="s">
        <v>254</v>
      </c>
      <c r="D47" s="4" t="n">
        <v>46364</v>
      </c>
      <c r="E47" s="3" t="n">
        <v>38000000</v>
      </c>
      <c r="F47" s="2" t="s">
        <v>255</v>
      </c>
      <c r="G47" s="2" t="s">
        <v>256</v>
      </c>
    </row>
    <row r="48" customFormat="false" ht="31.5" hidden="false" customHeight="true" outlineLevel="0" collapsed="false">
      <c r="A48" s="2" t="s">
        <v>75</v>
      </c>
      <c r="B48" s="2" t="s">
        <v>34</v>
      </c>
      <c r="C48" s="2" t="s">
        <v>254</v>
      </c>
      <c r="D48" s="4" t="n">
        <v>46364</v>
      </c>
      <c r="E48" s="3" t="n">
        <v>28000000</v>
      </c>
      <c r="F48" s="2" t="s">
        <v>255</v>
      </c>
      <c r="G48" s="2" t="s">
        <v>256</v>
      </c>
    </row>
    <row r="49" customFormat="false" ht="31.5" hidden="false" customHeight="true" outlineLevel="0" collapsed="false">
      <c r="A49" s="2" t="s">
        <v>76</v>
      </c>
      <c r="B49" s="2" t="s">
        <v>36</v>
      </c>
      <c r="C49" s="2" t="s">
        <v>254</v>
      </c>
      <c r="D49" s="4" t="n">
        <v>46364</v>
      </c>
      <c r="E49" s="3" t="n">
        <v>21000000</v>
      </c>
      <c r="F49" s="2" t="s">
        <v>255</v>
      </c>
      <c r="G49" s="2" t="s">
        <v>256</v>
      </c>
    </row>
    <row r="50" customFormat="false" ht="31.5" hidden="false" customHeight="true" outlineLevel="0" collapsed="false">
      <c r="A50" s="2" t="s">
        <v>77</v>
      </c>
      <c r="B50" s="2" t="s">
        <v>22</v>
      </c>
      <c r="C50" s="2" t="s">
        <v>254</v>
      </c>
      <c r="D50" s="4" t="n">
        <v>46371</v>
      </c>
      <c r="E50" s="3" t="n">
        <v>130000000</v>
      </c>
      <c r="F50" s="2" t="s">
        <v>255</v>
      </c>
      <c r="G50" s="2" t="s">
        <v>256</v>
      </c>
    </row>
    <row r="51" customFormat="false" ht="31.5" hidden="false" customHeight="true" outlineLevel="0" collapsed="false">
      <c r="A51" s="2" t="s">
        <v>78</v>
      </c>
      <c r="B51" s="2" t="s">
        <v>24</v>
      </c>
      <c r="C51" s="2" t="s">
        <v>254</v>
      </c>
      <c r="D51" s="4" t="n">
        <v>46371</v>
      </c>
      <c r="E51" s="3" t="n">
        <v>104000000</v>
      </c>
      <c r="F51" s="2" t="s">
        <v>255</v>
      </c>
      <c r="G51" s="2" t="s">
        <v>256</v>
      </c>
    </row>
    <row r="52" customFormat="false" ht="31.5" hidden="false" customHeight="true" outlineLevel="0" collapsed="false">
      <c r="A52" s="2" t="s">
        <v>79</v>
      </c>
      <c r="B52" s="2" t="s">
        <v>26</v>
      </c>
      <c r="C52" s="2" t="s">
        <v>254</v>
      </c>
      <c r="D52" s="4" t="n">
        <v>46371</v>
      </c>
      <c r="E52" s="3" t="n">
        <v>78000000</v>
      </c>
      <c r="F52" s="2" t="s">
        <v>255</v>
      </c>
      <c r="G52" s="2" t="s">
        <v>256</v>
      </c>
    </row>
    <row r="53" customFormat="false" ht="31.5" hidden="false" customHeight="true" outlineLevel="0" collapsed="false">
      <c r="A53" s="2" t="s">
        <v>80</v>
      </c>
      <c r="B53" s="2" t="s">
        <v>28</v>
      </c>
      <c r="C53" s="2" t="s">
        <v>254</v>
      </c>
      <c r="D53" s="4" t="n">
        <v>46371</v>
      </c>
      <c r="E53" s="3" t="n">
        <v>62000000</v>
      </c>
      <c r="F53" s="2" t="s">
        <v>255</v>
      </c>
      <c r="G53" s="2" t="s">
        <v>256</v>
      </c>
    </row>
    <row r="54" customFormat="false" ht="31.5" hidden="false" customHeight="true" outlineLevel="0" collapsed="false">
      <c r="A54" s="2" t="s">
        <v>81</v>
      </c>
      <c r="B54" s="2" t="s">
        <v>30</v>
      </c>
      <c r="C54" s="2" t="s">
        <v>254</v>
      </c>
      <c r="D54" s="4" t="n">
        <v>46371</v>
      </c>
      <c r="E54" s="3" t="n">
        <v>52000000</v>
      </c>
      <c r="F54" s="2" t="s">
        <v>255</v>
      </c>
      <c r="G54" s="2" t="s">
        <v>256</v>
      </c>
    </row>
    <row r="55" customFormat="false" ht="31.5" hidden="false" customHeight="true" outlineLevel="0" collapsed="false">
      <c r="A55" s="2" t="s">
        <v>82</v>
      </c>
      <c r="B55" s="2" t="s">
        <v>32</v>
      </c>
      <c r="C55" s="2" t="s">
        <v>254</v>
      </c>
      <c r="D55" s="4" t="n">
        <v>46371</v>
      </c>
      <c r="E55" s="3" t="n">
        <v>41000000</v>
      </c>
      <c r="F55" s="2" t="s">
        <v>255</v>
      </c>
      <c r="G55" s="2" t="s">
        <v>256</v>
      </c>
    </row>
    <row r="56" customFormat="false" ht="31.5" hidden="false" customHeight="true" outlineLevel="0" collapsed="false">
      <c r="A56" s="2" t="s">
        <v>83</v>
      </c>
      <c r="B56" s="2" t="s">
        <v>34</v>
      </c>
      <c r="C56" s="2" t="s">
        <v>254</v>
      </c>
      <c r="D56" s="4" t="n">
        <v>46371</v>
      </c>
      <c r="E56" s="3" t="n">
        <v>31000000</v>
      </c>
      <c r="F56" s="2" t="s">
        <v>255</v>
      </c>
      <c r="G56" s="2" t="s">
        <v>256</v>
      </c>
    </row>
    <row r="57" customFormat="false" ht="31.5" hidden="false" customHeight="true" outlineLevel="0" collapsed="false">
      <c r="A57" s="2" t="s">
        <v>84</v>
      </c>
      <c r="B57" s="2" t="s">
        <v>36</v>
      </c>
      <c r="C57" s="2" t="s">
        <v>254</v>
      </c>
      <c r="D57" s="4" t="n">
        <v>46371</v>
      </c>
      <c r="E57" s="3" t="n">
        <v>22000000</v>
      </c>
      <c r="F57" s="2" t="s">
        <v>255</v>
      </c>
      <c r="G57" s="2" t="s">
        <v>256</v>
      </c>
    </row>
    <row r="58" customFormat="false" ht="31.5" hidden="false" customHeight="true" outlineLevel="0" collapsed="false">
      <c r="A58" s="2" t="s">
        <v>85</v>
      </c>
      <c r="B58" s="2" t="s">
        <v>22</v>
      </c>
      <c r="C58" s="2" t="s">
        <v>254</v>
      </c>
      <c r="D58" s="4" t="n">
        <v>46378</v>
      </c>
      <c r="E58" s="3" t="n">
        <v>115000000</v>
      </c>
      <c r="F58" s="2" t="s">
        <v>255</v>
      </c>
      <c r="G58" s="2" t="s">
        <v>256</v>
      </c>
    </row>
    <row r="59" customFormat="false" ht="31.5" hidden="false" customHeight="true" outlineLevel="0" collapsed="false">
      <c r="A59" s="2" t="s">
        <v>86</v>
      </c>
      <c r="B59" s="2" t="s">
        <v>24</v>
      </c>
      <c r="C59" s="2" t="s">
        <v>254</v>
      </c>
      <c r="D59" s="4" t="n">
        <v>46378</v>
      </c>
      <c r="E59" s="3" t="n">
        <v>92000000</v>
      </c>
      <c r="F59" s="2" t="s">
        <v>255</v>
      </c>
      <c r="G59" s="2" t="s">
        <v>256</v>
      </c>
    </row>
    <row r="60" customFormat="false" ht="31.5" hidden="false" customHeight="true" outlineLevel="0" collapsed="false">
      <c r="A60" s="2" t="s">
        <v>87</v>
      </c>
      <c r="B60" s="2" t="s">
        <v>26</v>
      </c>
      <c r="C60" s="2" t="s">
        <v>254</v>
      </c>
      <c r="D60" s="4" t="n">
        <v>46378</v>
      </c>
      <c r="E60" s="3" t="n">
        <v>69000000</v>
      </c>
      <c r="F60" s="2" t="s">
        <v>255</v>
      </c>
      <c r="G60" s="2" t="s">
        <v>256</v>
      </c>
    </row>
    <row r="61" customFormat="false" ht="31.5" hidden="false" customHeight="true" outlineLevel="0" collapsed="false">
      <c r="A61" s="2" t="s">
        <v>88</v>
      </c>
      <c r="B61" s="2" t="s">
        <v>28</v>
      </c>
      <c r="C61" s="2" t="s">
        <v>254</v>
      </c>
      <c r="D61" s="4" t="n">
        <v>46378</v>
      </c>
      <c r="E61" s="3" t="n">
        <v>55000000</v>
      </c>
      <c r="F61" s="2" t="s">
        <v>255</v>
      </c>
      <c r="G61" s="2" t="s">
        <v>256</v>
      </c>
    </row>
    <row r="62" customFormat="false" ht="31.5" hidden="false" customHeight="true" outlineLevel="0" collapsed="false">
      <c r="A62" s="2" t="s">
        <v>89</v>
      </c>
      <c r="B62" s="2" t="s">
        <v>30</v>
      </c>
      <c r="C62" s="2" t="s">
        <v>254</v>
      </c>
      <c r="D62" s="4" t="n">
        <v>46378</v>
      </c>
      <c r="E62" s="3" t="n">
        <v>46000000</v>
      </c>
      <c r="F62" s="2" t="s">
        <v>255</v>
      </c>
      <c r="G62" s="2" t="s">
        <v>256</v>
      </c>
    </row>
    <row r="63" customFormat="false" ht="31.5" hidden="false" customHeight="true" outlineLevel="0" collapsed="false">
      <c r="A63" s="2" t="s">
        <v>90</v>
      </c>
      <c r="B63" s="2" t="s">
        <v>32</v>
      </c>
      <c r="C63" s="2" t="s">
        <v>254</v>
      </c>
      <c r="D63" s="4" t="n">
        <v>46378</v>
      </c>
      <c r="E63" s="3" t="n">
        <v>36000000</v>
      </c>
      <c r="F63" s="2" t="s">
        <v>255</v>
      </c>
      <c r="G63" s="2" t="s">
        <v>256</v>
      </c>
    </row>
    <row r="64" customFormat="false" ht="31.5" hidden="false" customHeight="true" outlineLevel="0" collapsed="false">
      <c r="A64" s="2" t="s">
        <v>91</v>
      </c>
      <c r="B64" s="2" t="s">
        <v>34</v>
      </c>
      <c r="C64" s="2" t="s">
        <v>254</v>
      </c>
      <c r="D64" s="4" t="n">
        <v>46378</v>
      </c>
      <c r="E64" s="3" t="n">
        <v>27000000</v>
      </c>
      <c r="F64" s="2" t="s">
        <v>255</v>
      </c>
      <c r="G64" s="2" t="s">
        <v>256</v>
      </c>
    </row>
    <row r="65" customFormat="false" ht="31.5" hidden="false" customHeight="true" outlineLevel="0" collapsed="false">
      <c r="A65" s="2" t="s">
        <v>92</v>
      </c>
      <c r="B65" s="2" t="s">
        <v>36</v>
      </c>
      <c r="C65" s="2" t="s">
        <v>254</v>
      </c>
      <c r="D65" s="4" t="n">
        <v>46378</v>
      </c>
      <c r="E65" s="3" t="n">
        <v>20000000</v>
      </c>
      <c r="F65" s="2" t="s">
        <v>255</v>
      </c>
      <c r="G65" s="2" t="s">
        <v>256</v>
      </c>
    </row>
    <row r="66" customFormat="false" ht="31.5" hidden="false" customHeight="true" outlineLevel="0" collapsed="false">
      <c r="A66" s="2" t="s">
        <v>93</v>
      </c>
      <c r="B66" s="2" t="s">
        <v>22</v>
      </c>
      <c r="C66" s="2" t="s">
        <v>254</v>
      </c>
      <c r="D66" s="4" t="n">
        <v>46385</v>
      </c>
      <c r="E66" s="3" t="n">
        <v>125000000</v>
      </c>
      <c r="F66" s="2" t="s">
        <v>255</v>
      </c>
      <c r="G66" s="2" t="s">
        <v>256</v>
      </c>
    </row>
    <row r="67" customFormat="false" ht="31.5" hidden="false" customHeight="true" outlineLevel="0" collapsed="false">
      <c r="A67" s="2" t="s">
        <v>94</v>
      </c>
      <c r="B67" s="2" t="s">
        <v>24</v>
      </c>
      <c r="C67" s="2" t="s">
        <v>254</v>
      </c>
      <c r="D67" s="4" t="n">
        <v>46385</v>
      </c>
      <c r="E67" s="3" t="n">
        <v>100000000</v>
      </c>
      <c r="F67" s="2" t="s">
        <v>255</v>
      </c>
      <c r="G67" s="2" t="s">
        <v>256</v>
      </c>
    </row>
    <row r="68" customFormat="false" ht="31.5" hidden="false" customHeight="true" outlineLevel="0" collapsed="false">
      <c r="A68" s="2" t="s">
        <v>95</v>
      </c>
      <c r="B68" s="2" t="s">
        <v>26</v>
      </c>
      <c r="C68" s="2" t="s">
        <v>254</v>
      </c>
      <c r="D68" s="4" t="n">
        <v>46385</v>
      </c>
      <c r="E68" s="3" t="n">
        <v>75000000</v>
      </c>
      <c r="F68" s="2" t="s">
        <v>255</v>
      </c>
      <c r="G68" s="2" t="s">
        <v>256</v>
      </c>
    </row>
    <row r="69" customFormat="false" ht="31.5" hidden="false" customHeight="true" outlineLevel="0" collapsed="false">
      <c r="A69" s="2" t="s">
        <v>96</v>
      </c>
      <c r="B69" s="2" t="s">
        <v>28</v>
      </c>
      <c r="C69" s="2" t="s">
        <v>254</v>
      </c>
      <c r="D69" s="4" t="n">
        <v>46385</v>
      </c>
      <c r="E69" s="3" t="n">
        <v>60000000</v>
      </c>
      <c r="F69" s="2" t="s">
        <v>255</v>
      </c>
      <c r="G69" s="2" t="s">
        <v>256</v>
      </c>
    </row>
    <row r="70" customFormat="false" ht="31.5" hidden="false" customHeight="true" outlineLevel="0" collapsed="false">
      <c r="A70" s="2" t="s">
        <v>97</v>
      </c>
      <c r="B70" s="2" t="s">
        <v>30</v>
      </c>
      <c r="C70" s="2" t="s">
        <v>254</v>
      </c>
      <c r="D70" s="4" t="n">
        <v>46385</v>
      </c>
      <c r="E70" s="3" t="n">
        <v>50000000</v>
      </c>
      <c r="F70" s="2" t="s">
        <v>255</v>
      </c>
      <c r="G70" s="2" t="s">
        <v>256</v>
      </c>
    </row>
    <row r="71" customFormat="false" ht="31.5" hidden="false" customHeight="true" outlineLevel="0" collapsed="false">
      <c r="A71" s="2" t="s">
        <v>98</v>
      </c>
      <c r="B71" s="2" t="s">
        <v>32</v>
      </c>
      <c r="C71" s="2" t="s">
        <v>254</v>
      </c>
      <c r="D71" s="4" t="n">
        <v>46385</v>
      </c>
      <c r="E71" s="3" t="n">
        <v>40000000</v>
      </c>
      <c r="F71" s="2" t="s">
        <v>255</v>
      </c>
      <c r="G71" s="2" t="s">
        <v>256</v>
      </c>
    </row>
    <row r="72" customFormat="false" ht="31.5" hidden="false" customHeight="true" outlineLevel="0" collapsed="false">
      <c r="A72" s="2" t="s">
        <v>99</v>
      </c>
      <c r="B72" s="2" t="s">
        <v>34</v>
      </c>
      <c r="C72" s="2" t="s">
        <v>254</v>
      </c>
      <c r="D72" s="4" t="n">
        <v>46385</v>
      </c>
      <c r="E72" s="3" t="n">
        <v>30000000</v>
      </c>
      <c r="F72" s="2" t="s">
        <v>255</v>
      </c>
      <c r="G72" s="2" t="s">
        <v>256</v>
      </c>
    </row>
    <row r="73" customFormat="false" ht="31.5" hidden="false" customHeight="true" outlineLevel="0" collapsed="false">
      <c r="A73" s="2" t="s">
        <v>100</v>
      </c>
      <c r="B73" s="2" t="s">
        <v>36</v>
      </c>
      <c r="C73" s="2" t="s">
        <v>254</v>
      </c>
      <c r="D73" s="4" t="n">
        <v>46385</v>
      </c>
      <c r="E73" s="3" t="n">
        <v>20000000</v>
      </c>
      <c r="F73" s="2" t="s">
        <v>255</v>
      </c>
      <c r="G73" s="2" t="s">
        <v>256</v>
      </c>
    </row>
    <row r="74" customFormat="false" ht="31.5" hidden="false" customHeight="true" outlineLevel="0" collapsed="false">
      <c r="A74" s="2" t="s">
        <v>101</v>
      </c>
      <c r="B74" s="2" t="s">
        <v>22</v>
      </c>
      <c r="C74" s="2" t="s">
        <v>254</v>
      </c>
      <c r="D74" s="4" t="n">
        <v>46392</v>
      </c>
      <c r="E74" s="3" t="n">
        <v>127000000</v>
      </c>
      <c r="F74" s="2" t="s">
        <v>255</v>
      </c>
      <c r="G74" s="2" t="s">
        <v>256</v>
      </c>
    </row>
    <row r="75" customFormat="false" ht="31.5" hidden="false" customHeight="true" outlineLevel="0" collapsed="false">
      <c r="A75" s="2" t="s">
        <v>102</v>
      </c>
      <c r="B75" s="2" t="s">
        <v>24</v>
      </c>
      <c r="C75" s="2" t="s">
        <v>254</v>
      </c>
      <c r="D75" s="4" t="n">
        <v>46392</v>
      </c>
      <c r="E75" s="3" t="n">
        <v>102000000</v>
      </c>
      <c r="F75" s="2" t="s">
        <v>255</v>
      </c>
      <c r="G75" s="2" t="s">
        <v>256</v>
      </c>
    </row>
    <row r="76" customFormat="false" ht="31.5" hidden="false" customHeight="true" outlineLevel="0" collapsed="false">
      <c r="A76" s="2" t="s">
        <v>103</v>
      </c>
      <c r="B76" s="2" t="s">
        <v>26</v>
      </c>
      <c r="C76" s="2" t="s">
        <v>254</v>
      </c>
      <c r="D76" s="4" t="n">
        <v>46392</v>
      </c>
      <c r="E76" s="3" t="n">
        <v>76000000</v>
      </c>
      <c r="F76" s="2" t="s">
        <v>255</v>
      </c>
      <c r="G76" s="2" t="s">
        <v>256</v>
      </c>
    </row>
    <row r="77" customFormat="false" ht="31.5" hidden="false" customHeight="true" outlineLevel="0" collapsed="false">
      <c r="A77" s="2" t="s">
        <v>104</v>
      </c>
      <c r="B77" s="2" t="s">
        <v>28</v>
      </c>
      <c r="C77" s="2" t="s">
        <v>254</v>
      </c>
      <c r="D77" s="4" t="n">
        <v>46392</v>
      </c>
      <c r="E77" s="3" t="n">
        <v>61000000</v>
      </c>
      <c r="F77" s="2" t="s">
        <v>255</v>
      </c>
      <c r="G77" s="2" t="s">
        <v>256</v>
      </c>
    </row>
    <row r="78" customFormat="false" ht="31.5" hidden="false" customHeight="true" outlineLevel="0" collapsed="false">
      <c r="A78" s="2" t="s">
        <v>105</v>
      </c>
      <c r="B78" s="2" t="s">
        <v>30</v>
      </c>
      <c r="C78" s="2" t="s">
        <v>254</v>
      </c>
      <c r="D78" s="4" t="n">
        <v>46392</v>
      </c>
      <c r="E78" s="3" t="n">
        <v>51000000</v>
      </c>
      <c r="F78" s="2" t="s">
        <v>255</v>
      </c>
      <c r="G78" s="2" t="s">
        <v>256</v>
      </c>
    </row>
    <row r="79" customFormat="false" ht="31.5" hidden="false" customHeight="true" outlineLevel="0" collapsed="false">
      <c r="A79" s="2" t="s">
        <v>106</v>
      </c>
      <c r="B79" s="2" t="s">
        <v>32</v>
      </c>
      <c r="C79" s="2" t="s">
        <v>254</v>
      </c>
      <c r="D79" s="4" t="n">
        <v>46392</v>
      </c>
      <c r="E79" s="3" t="n">
        <v>40000000</v>
      </c>
      <c r="F79" s="2" t="s">
        <v>255</v>
      </c>
      <c r="G79" s="2" t="s">
        <v>256</v>
      </c>
    </row>
    <row r="80" customFormat="false" ht="31.5" hidden="false" customHeight="true" outlineLevel="0" collapsed="false">
      <c r="A80" s="2" t="s">
        <v>107</v>
      </c>
      <c r="B80" s="2" t="s">
        <v>34</v>
      </c>
      <c r="C80" s="2" t="s">
        <v>254</v>
      </c>
      <c r="D80" s="4" t="n">
        <v>46392</v>
      </c>
      <c r="E80" s="3" t="n">
        <v>30000000</v>
      </c>
      <c r="F80" s="2" t="s">
        <v>255</v>
      </c>
      <c r="G80" s="2" t="s">
        <v>256</v>
      </c>
    </row>
    <row r="81" customFormat="false" ht="31.5" hidden="false" customHeight="true" outlineLevel="0" collapsed="false">
      <c r="A81" s="2" t="s">
        <v>108</v>
      </c>
      <c r="B81" s="2" t="s">
        <v>36</v>
      </c>
      <c r="C81" s="2" t="s">
        <v>254</v>
      </c>
      <c r="D81" s="4" t="n">
        <v>46392</v>
      </c>
      <c r="E81" s="3" t="n">
        <v>23000000</v>
      </c>
      <c r="F81" s="2" t="s">
        <v>255</v>
      </c>
      <c r="G81" s="2" t="s">
        <v>256</v>
      </c>
    </row>
    <row r="82" customFormat="false" ht="31.5" hidden="false" customHeight="true" outlineLevel="0" collapsed="false">
      <c r="A82" s="2" t="s">
        <v>109</v>
      </c>
      <c r="B82" s="2" t="s">
        <v>22</v>
      </c>
      <c r="C82" s="2" t="s">
        <v>254</v>
      </c>
      <c r="D82" s="4" t="n">
        <v>46399</v>
      </c>
      <c r="E82" s="3" t="n">
        <v>120000000</v>
      </c>
      <c r="F82" s="2" t="s">
        <v>255</v>
      </c>
      <c r="G82" s="2" t="s">
        <v>256</v>
      </c>
    </row>
    <row r="83" customFormat="false" ht="31.5" hidden="false" customHeight="true" outlineLevel="0" collapsed="false">
      <c r="A83" s="2" t="s">
        <v>110</v>
      </c>
      <c r="B83" s="2" t="s">
        <v>24</v>
      </c>
      <c r="C83" s="2" t="s">
        <v>254</v>
      </c>
      <c r="D83" s="4" t="n">
        <v>46399</v>
      </c>
      <c r="E83" s="3" t="n">
        <v>96000000</v>
      </c>
      <c r="F83" s="2" t="s">
        <v>255</v>
      </c>
      <c r="G83" s="2" t="s">
        <v>256</v>
      </c>
    </row>
    <row r="84" customFormat="false" ht="31.5" hidden="false" customHeight="true" outlineLevel="0" collapsed="false">
      <c r="A84" s="2" t="s">
        <v>111</v>
      </c>
      <c r="B84" s="2" t="s">
        <v>26</v>
      </c>
      <c r="C84" s="2" t="s">
        <v>254</v>
      </c>
      <c r="D84" s="4" t="n">
        <v>46399</v>
      </c>
      <c r="E84" s="3" t="n">
        <v>72000000</v>
      </c>
      <c r="F84" s="2" t="s">
        <v>255</v>
      </c>
      <c r="G84" s="2" t="s">
        <v>256</v>
      </c>
    </row>
    <row r="85" customFormat="false" ht="31.5" hidden="false" customHeight="true" outlineLevel="0" collapsed="false">
      <c r="A85" s="2" t="s">
        <v>112</v>
      </c>
      <c r="B85" s="2" t="s">
        <v>28</v>
      </c>
      <c r="C85" s="2" t="s">
        <v>254</v>
      </c>
      <c r="D85" s="4" t="n">
        <v>46399</v>
      </c>
      <c r="E85" s="3" t="n">
        <v>57000000</v>
      </c>
      <c r="F85" s="2" t="s">
        <v>255</v>
      </c>
      <c r="G85" s="2" t="s">
        <v>256</v>
      </c>
    </row>
    <row r="86" customFormat="false" ht="31.5" hidden="false" customHeight="true" outlineLevel="0" collapsed="false">
      <c r="A86" s="2" t="s">
        <v>113</v>
      </c>
      <c r="B86" s="2" t="s">
        <v>30</v>
      </c>
      <c r="C86" s="2" t="s">
        <v>254</v>
      </c>
      <c r="D86" s="4" t="n">
        <v>46399</v>
      </c>
      <c r="E86" s="3" t="n">
        <v>48000000</v>
      </c>
      <c r="F86" s="2" t="s">
        <v>255</v>
      </c>
      <c r="G86" s="2" t="s">
        <v>256</v>
      </c>
    </row>
    <row r="87" customFormat="false" ht="31.5" hidden="false" customHeight="true" outlineLevel="0" collapsed="false">
      <c r="A87" s="2" t="s">
        <v>114</v>
      </c>
      <c r="B87" s="2" t="s">
        <v>32</v>
      </c>
      <c r="C87" s="2" t="s">
        <v>254</v>
      </c>
      <c r="D87" s="4" t="n">
        <v>46399</v>
      </c>
      <c r="E87" s="3" t="n">
        <v>38000000</v>
      </c>
      <c r="F87" s="2" t="s">
        <v>255</v>
      </c>
      <c r="G87" s="2" t="s">
        <v>256</v>
      </c>
    </row>
    <row r="88" customFormat="false" ht="31.5" hidden="false" customHeight="true" outlineLevel="0" collapsed="false">
      <c r="A88" s="2" t="s">
        <v>115</v>
      </c>
      <c r="B88" s="2" t="s">
        <v>34</v>
      </c>
      <c r="C88" s="2" t="s">
        <v>254</v>
      </c>
      <c r="D88" s="4" t="n">
        <v>46399</v>
      </c>
      <c r="E88" s="3" t="n">
        <v>28000000</v>
      </c>
      <c r="F88" s="2" t="s">
        <v>255</v>
      </c>
      <c r="G88" s="2" t="s">
        <v>256</v>
      </c>
    </row>
    <row r="89" customFormat="false" ht="31.5" hidden="false" customHeight="true" outlineLevel="0" collapsed="false">
      <c r="A89" s="2" t="s">
        <v>116</v>
      </c>
      <c r="B89" s="2" t="s">
        <v>36</v>
      </c>
      <c r="C89" s="2" t="s">
        <v>254</v>
      </c>
      <c r="D89" s="4" t="n">
        <v>46399</v>
      </c>
      <c r="E89" s="3" t="n">
        <v>21000000</v>
      </c>
      <c r="F89" s="2" t="s">
        <v>255</v>
      </c>
      <c r="G89" s="2" t="s">
        <v>256</v>
      </c>
    </row>
    <row r="90" customFormat="false" ht="31.5" hidden="false" customHeight="true" outlineLevel="0" collapsed="false">
      <c r="A90" s="2" t="s">
        <v>117</v>
      </c>
      <c r="B90" s="2" t="s">
        <v>22</v>
      </c>
      <c r="C90" s="2" t="s">
        <v>254</v>
      </c>
      <c r="D90" s="4" t="n">
        <v>46406</v>
      </c>
      <c r="E90" s="3" t="n">
        <v>132000000</v>
      </c>
      <c r="F90" s="2" t="s">
        <v>255</v>
      </c>
      <c r="G90" s="2" t="s">
        <v>256</v>
      </c>
    </row>
    <row r="91" customFormat="false" ht="31.5" hidden="false" customHeight="true" outlineLevel="0" collapsed="false">
      <c r="A91" s="2" t="s">
        <v>118</v>
      </c>
      <c r="B91" s="2" t="s">
        <v>24</v>
      </c>
      <c r="C91" s="2" t="s">
        <v>254</v>
      </c>
      <c r="D91" s="4" t="n">
        <v>46406</v>
      </c>
      <c r="E91" s="3" t="n">
        <v>106000000</v>
      </c>
      <c r="F91" s="2" t="s">
        <v>255</v>
      </c>
      <c r="G91" s="2" t="s">
        <v>256</v>
      </c>
    </row>
    <row r="92" customFormat="false" ht="31.5" hidden="false" customHeight="true" outlineLevel="0" collapsed="false">
      <c r="A92" s="2" t="s">
        <v>119</v>
      </c>
      <c r="B92" s="2" t="s">
        <v>26</v>
      </c>
      <c r="C92" s="2" t="s">
        <v>254</v>
      </c>
      <c r="D92" s="4" t="n">
        <v>46406</v>
      </c>
      <c r="E92" s="3" t="n">
        <v>79000000</v>
      </c>
      <c r="F92" s="2" t="s">
        <v>255</v>
      </c>
      <c r="G92" s="2" t="s">
        <v>256</v>
      </c>
    </row>
    <row r="93" customFormat="false" ht="31.5" hidden="false" customHeight="true" outlineLevel="0" collapsed="false">
      <c r="A93" s="2" t="s">
        <v>120</v>
      </c>
      <c r="B93" s="2" t="s">
        <v>28</v>
      </c>
      <c r="C93" s="2" t="s">
        <v>254</v>
      </c>
      <c r="D93" s="4" t="n">
        <v>46406</v>
      </c>
      <c r="E93" s="3" t="n">
        <v>63000000</v>
      </c>
      <c r="F93" s="2" t="s">
        <v>255</v>
      </c>
      <c r="G93" s="2" t="s">
        <v>256</v>
      </c>
    </row>
    <row r="94" customFormat="false" ht="31.5" hidden="false" customHeight="true" outlineLevel="0" collapsed="false">
      <c r="A94" s="2" t="s">
        <v>121</v>
      </c>
      <c r="B94" s="2" t="s">
        <v>30</v>
      </c>
      <c r="C94" s="2" t="s">
        <v>254</v>
      </c>
      <c r="D94" s="4" t="n">
        <v>46406</v>
      </c>
      <c r="E94" s="3" t="n">
        <v>53000000</v>
      </c>
      <c r="F94" s="2" t="s">
        <v>255</v>
      </c>
      <c r="G94" s="2" t="s">
        <v>256</v>
      </c>
    </row>
    <row r="95" customFormat="false" ht="31.5" hidden="false" customHeight="true" outlineLevel="0" collapsed="false">
      <c r="A95" s="2" t="s">
        <v>122</v>
      </c>
      <c r="B95" s="2" t="s">
        <v>32</v>
      </c>
      <c r="C95" s="2" t="s">
        <v>254</v>
      </c>
      <c r="D95" s="4" t="n">
        <v>46406</v>
      </c>
      <c r="E95" s="3" t="n">
        <v>42000000</v>
      </c>
      <c r="F95" s="2" t="s">
        <v>255</v>
      </c>
      <c r="G95" s="2" t="s">
        <v>256</v>
      </c>
    </row>
    <row r="96" customFormat="false" ht="31.5" hidden="false" customHeight="true" outlineLevel="0" collapsed="false">
      <c r="A96" s="2" t="s">
        <v>123</v>
      </c>
      <c r="B96" s="2" t="s">
        <v>34</v>
      </c>
      <c r="C96" s="2" t="s">
        <v>254</v>
      </c>
      <c r="D96" s="4" t="n">
        <v>46406</v>
      </c>
      <c r="E96" s="3" t="n">
        <v>31000000</v>
      </c>
      <c r="F96" s="2" t="s">
        <v>255</v>
      </c>
      <c r="G96" s="2" t="s">
        <v>256</v>
      </c>
    </row>
    <row r="97" customFormat="false" ht="31.5" hidden="false" customHeight="true" outlineLevel="0" collapsed="false">
      <c r="A97" s="2" t="s">
        <v>124</v>
      </c>
      <c r="B97" s="2" t="s">
        <v>36</v>
      </c>
      <c r="C97" s="2" t="s">
        <v>254</v>
      </c>
      <c r="D97" s="4" t="n">
        <v>46406</v>
      </c>
      <c r="E97" s="3" t="n">
        <v>24000000</v>
      </c>
      <c r="F97" s="2" t="s">
        <v>255</v>
      </c>
      <c r="G97" s="2" t="s">
        <v>256</v>
      </c>
    </row>
    <row r="98" customFormat="false" ht="31.5" hidden="false" customHeight="true" outlineLevel="0" collapsed="false">
      <c r="A98" s="2" t="s">
        <v>125</v>
      </c>
      <c r="B98" s="2" t="s">
        <v>22</v>
      </c>
      <c r="C98" s="2" t="s">
        <v>254</v>
      </c>
      <c r="D98" s="4" t="n">
        <v>46413</v>
      </c>
      <c r="E98" s="3" t="n">
        <v>130000000</v>
      </c>
      <c r="F98" s="2" t="s">
        <v>255</v>
      </c>
      <c r="G98" s="2" t="s">
        <v>256</v>
      </c>
    </row>
    <row r="99" customFormat="false" ht="31.5" hidden="false" customHeight="true" outlineLevel="0" collapsed="false">
      <c r="A99" s="2" t="s">
        <v>126</v>
      </c>
      <c r="B99" s="2" t="s">
        <v>24</v>
      </c>
      <c r="C99" s="2" t="s">
        <v>254</v>
      </c>
      <c r="D99" s="4" t="n">
        <v>46413</v>
      </c>
      <c r="E99" s="3" t="n">
        <v>104000000</v>
      </c>
      <c r="F99" s="2" t="s">
        <v>255</v>
      </c>
      <c r="G99" s="2" t="s">
        <v>256</v>
      </c>
    </row>
    <row r="100" customFormat="false" ht="31.5" hidden="false" customHeight="true" outlineLevel="0" collapsed="false">
      <c r="A100" s="2" t="s">
        <v>127</v>
      </c>
      <c r="B100" s="2" t="s">
        <v>26</v>
      </c>
      <c r="C100" s="2" t="s">
        <v>254</v>
      </c>
      <c r="D100" s="4" t="n">
        <v>46413</v>
      </c>
      <c r="E100" s="3" t="n">
        <v>78000000</v>
      </c>
      <c r="F100" s="2" t="s">
        <v>255</v>
      </c>
      <c r="G100" s="2" t="s">
        <v>256</v>
      </c>
    </row>
    <row r="101" customFormat="false" ht="31.5" hidden="false" customHeight="true" outlineLevel="0" collapsed="false">
      <c r="A101" s="2" t="s">
        <v>128</v>
      </c>
      <c r="B101" s="2" t="s">
        <v>28</v>
      </c>
      <c r="C101" s="2" t="s">
        <v>254</v>
      </c>
      <c r="D101" s="4" t="n">
        <v>46413</v>
      </c>
      <c r="E101" s="3" t="n">
        <v>62000000</v>
      </c>
      <c r="F101" s="2" t="s">
        <v>255</v>
      </c>
      <c r="G101" s="2" t="s">
        <v>256</v>
      </c>
    </row>
    <row r="102" customFormat="false" ht="31.5" hidden="false" customHeight="true" outlineLevel="0" collapsed="false">
      <c r="A102" s="2" t="s">
        <v>129</v>
      </c>
      <c r="B102" s="2" t="s">
        <v>30</v>
      </c>
      <c r="C102" s="2" t="s">
        <v>254</v>
      </c>
      <c r="D102" s="4" t="n">
        <v>46413</v>
      </c>
      <c r="E102" s="3" t="n">
        <v>52000000</v>
      </c>
      <c r="F102" s="2" t="s">
        <v>255</v>
      </c>
      <c r="G102" s="2" t="s">
        <v>256</v>
      </c>
    </row>
    <row r="103" customFormat="false" ht="31.5" hidden="false" customHeight="true" outlineLevel="0" collapsed="false">
      <c r="A103" s="2" t="s">
        <v>130</v>
      </c>
      <c r="B103" s="2" t="s">
        <v>32</v>
      </c>
      <c r="C103" s="2" t="s">
        <v>254</v>
      </c>
      <c r="D103" s="4" t="n">
        <v>46413</v>
      </c>
      <c r="E103" s="3" t="n">
        <v>41000000</v>
      </c>
      <c r="F103" s="2" t="s">
        <v>255</v>
      </c>
      <c r="G103" s="2" t="s">
        <v>256</v>
      </c>
    </row>
    <row r="104" customFormat="false" ht="31.5" hidden="false" customHeight="true" outlineLevel="0" collapsed="false">
      <c r="A104" s="2" t="s">
        <v>131</v>
      </c>
      <c r="B104" s="2" t="s">
        <v>34</v>
      </c>
      <c r="C104" s="2" t="s">
        <v>254</v>
      </c>
      <c r="D104" s="4" t="n">
        <v>46413</v>
      </c>
      <c r="E104" s="3" t="n">
        <v>31000000</v>
      </c>
      <c r="F104" s="2" t="s">
        <v>255</v>
      </c>
      <c r="G104" s="2" t="s">
        <v>256</v>
      </c>
    </row>
    <row r="105" customFormat="false" ht="31.5" hidden="false" customHeight="true" outlineLevel="0" collapsed="false">
      <c r="A105" s="2" t="s">
        <v>132</v>
      </c>
      <c r="B105" s="2" t="s">
        <v>36</v>
      </c>
      <c r="C105" s="2" t="s">
        <v>254</v>
      </c>
      <c r="D105" s="4" t="n">
        <v>46413</v>
      </c>
      <c r="E105" s="3" t="n">
        <v>22000000</v>
      </c>
      <c r="F105" s="2" t="s">
        <v>255</v>
      </c>
      <c r="G105" s="2" t="s">
        <v>256</v>
      </c>
    </row>
  </sheetData>
  <autoFilter ref="A1:G105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7" min="1" style="0" width="20.18"/>
  </cols>
  <sheetData>
    <row r="1" customFormat="false" ht="36" hidden="false" customHeight="true" outlineLevel="0" collapsed="false">
      <c r="A1" s="1" t="s">
        <v>248</v>
      </c>
      <c r="B1" s="1" t="s">
        <v>18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</row>
    <row r="2" customFormat="false" ht="31.5" hidden="false" customHeight="true" outlineLevel="0" collapsed="false">
      <c r="A2" s="2" t="s">
        <v>133</v>
      </c>
      <c r="B2" s="2" t="s">
        <v>135</v>
      </c>
      <c r="C2" s="2" t="s">
        <v>258</v>
      </c>
      <c r="D2" s="4" t="n">
        <v>46332</v>
      </c>
      <c r="E2" s="3" t="n">
        <v>100000000</v>
      </c>
      <c r="F2" s="2" t="s">
        <v>255</v>
      </c>
      <c r="G2" s="2" t="s">
        <v>256</v>
      </c>
    </row>
    <row r="3" customFormat="false" ht="31.5" hidden="false" customHeight="true" outlineLevel="0" collapsed="false">
      <c r="A3" s="2" t="s">
        <v>136</v>
      </c>
      <c r="B3" s="2" t="s">
        <v>137</v>
      </c>
      <c r="C3" s="2" t="s">
        <v>259</v>
      </c>
      <c r="D3" s="4" t="n">
        <v>46332</v>
      </c>
      <c r="E3" s="3" t="n">
        <v>80000000</v>
      </c>
      <c r="F3" s="2" t="s">
        <v>255</v>
      </c>
      <c r="G3" s="2" t="s">
        <v>256</v>
      </c>
    </row>
    <row r="4" customFormat="false" ht="31.5" hidden="false" customHeight="true" outlineLevel="0" collapsed="false">
      <c r="A4" s="2" t="s">
        <v>138</v>
      </c>
      <c r="B4" s="2" t="s">
        <v>139</v>
      </c>
      <c r="C4" s="2" t="s">
        <v>260</v>
      </c>
      <c r="D4" s="4" t="n">
        <v>46332</v>
      </c>
      <c r="E4" s="3" t="n">
        <v>60000000</v>
      </c>
      <c r="F4" s="2" t="s">
        <v>255</v>
      </c>
      <c r="G4" s="2" t="s">
        <v>256</v>
      </c>
    </row>
    <row r="5" customFormat="false" ht="31.5" hidden="false" customHeight="true" outlineLevel="0" collapsed="false">
      <c r="A5" s="2" t="s">
        <v>140</v>
      </c>
      <c r="B5" s="2" t="s">
        <v>141</v>
      </c>
      <c r="C5" s="2" t="s">
        <v>261</v>
      </c>
      <c r="D5" s="4" t="n">
        <v>46332</v>
      </c>
      <c r="E5" s="3" t="n">
        <v>48000000</v>
      </c>
      <c r="F5" s="2" t="s">
        <v>255</v>
      </c>
      <c r="G5" s="2" t="s">
        <v>256</v>
      </c>
    </row>
    <row r="6" customFormat="false" ht="31.5" hidden="false" customHeight="true" outlineLevel="0" collapsed="false">
      <c r="A6" s="2" t="s">
        <v>142</v>
      </c>
      <c r="B6" s="2" t="s">
        <v>143</v>
      </c>
      <c r="C6" s="2" t="s">
        <v>262</v>
      </c>
      <c r="D6" s="4" t="n">
        <v>46332</v>
      </c>
      <c r="E6" s="3" t="n">
        <v>40000000</v>
      </c>
      <c r="F6" s="2" t="s">
        <v>255</v>
      </c>
      <c r="G6" s="2" t="s">
        <v>256</v>
      </c>
    </row>
    <row r="7" customFormat="false" ht="31.5" hidden="false" customHeight="true" outlineLevel="0" collapsed="false">
      <c r="A7" s="2" t="s">
        <v>144</v>
      </c>
      <c r="B7" s="2" t="s">
        <v>145</v>
      </c>
      <c r="C7" s="2" t="s">
        <v>263</v>
      </c>
      <c r="D7" s="4" t="n">
        <v>46332</v>
      </c>
      <c r="E7" s="3" t="n">
        <v>32000000</v>
      </c>
      <c r="F7" s="2" t="s">
        <v>255</v>
      </c>
      <c r="G7" s="2" t="s">
        <v>256</v>
      </c>
    </row>
    <row r="8" customFormat="false" ht="31.5" hidden="false" customHeight="true" outlineLevel="0" collapsed="false">
      <c r="A8" s="2" t="s">
        <v>146</v>
      </c>
      <c r="B8" s="2" t="s">
        <v>147</v>
      </c>
      <c r="C8" s="2" t="s">
        <v>264</v>
      </c>
      <c r="D8" s="4" t="n">
        <v>46332</v>
      </c>
      <c r="E8" s="3" t="n">
        <v>24000000</v>
      </c>
      <c r="F8" s="2" t="s">
        <v>255</v>
      </c>
      <c r="G8" s="2" t="s">
        <v>256</v>
      </c>
    </row>
    <row r="9" customFormat="false" ht="31.5" hidden="false" customHeight="true" outlineLevel="0" collapsed="false">
      <c r="A9" s="2" t="s">
        <v>148</v>
      </c>
      <c r="B9" s="2" t="s">
        <v>149</v>
      </c>
      <c r="C9" s="2" t="s">
        <v>265</v>
      </c>
      <c r="D9" s="4" t="n">
        <v>46332</v>
      </c>
      <c r="E9" s="3" t="n">
        <v>16000000</v>
      </c>
      <c r="F9" s="2" t="s">
        <v>255</v>
      </c>
      <c r="G9" s="2" t="s">
        <v>256</v>
      </c>
    </row>
    <row r="10" customFormat="false" ht="31.5" hidden="false" customHeight="true" outlineLevel="0" collapsed="false">
      <c r="A10" s="2" t="s">
        <v>150</v>
      </c>
      <c r="B10" s="2" t="s">
        <v>135</v>
      </c>
      <c r="C10" s="2" t="s">
        <v>258</v>
      </c>
      <c r="D10" s="4" t="n">
        <v>46339</v>
      </c>
      <c r="E10" s="3" t="n">
        <v>110000000</v>
      </c>
      <c r="F10" s="2" t="s">
        <v>255</v>
      </c>
      <c r="G10" s="2" t="s">
        <v>256</v>
      </c>
    </row>
    <row r="11" customFormat="false" ht="31.5" hidden="false" customHeight="true" outlineLevel="0" collapsed="false">
      <c r="A11" s="2" t="s">
        <v>151</v>
      </c>
      <c r="B11" s="2" t="s">
        <v>137</v>
      </c>
      <c r="C11" s="2" t="s">
        <v>259</v>
      </c>
      <c r="D11" s="4" t="n">
        <v>46339</v>
      </c>
      <c r="E11" s="3" t="n">
        <v>88000000</v>
      </c>
      <c r="F11" s="2" t="s">
        <v>255</v>
      </c>
      <c r="G11" s="2" t="s">
        <v>256</v>
      </c>
    </row>
    <row r="12" customFormat="false" ht="31.5" hidden="false" customHeight="true" outlineLevel="0" collapsed="false">
      <c r="A12" s="2" t="s">
        <v>152</v>
      </c>
      <c r="B12" s="2" t="s">
        <v>139</v>
      </c>
      <c r="C12" s="2" t="s">
        <v>260</v>
      </c>
      <c r="D12" s="4" t="n">
        <v>46339</v>
      </c>
      <c r="E12" s="3" t="n">
        <v>66000000</v>
      </c>
      <c r="F12" s="2" t="s">
        <v>255</v>
      </c>
      <c r="G12" s="2" t="s">
        <v>256</v>
      </c>
    </row>
    <row r="13" customFormat="false" ht="31.5" hidden="false" customHeight="true" outlineLevel="0" collapsed="false">
      <c r="A13" s="2" t="s">
        <v>153</v>
      </c>
      <c r="B13" s="2" t="s">
        <v>141</v>
      </c>
      <c r="C13" s="2" t="s">
        <v>261</v>
      </c>
      <c r="D13" s="4" t="n">
        <v>46339</v>
      </c>
      <c r="E13" s="3" t="n">
        <v>52000000</v>
      </c>
      <c r="F13" s="2" t="s">
        <v>255</v>
      </c>
      <c r="G13" s="2" t="s">
        <v>256</v>
      </c>
    </row>
    <row r="14" customFormat="false" ht="31.5" hidden="false" customHeight="true" outlineLevel="0" collapsed="false">
      <c r="A14" s="2" t="s">
        <v>154</v>
      </c>
      <c r="B14" s="2" t="s">
        <v>143</v>
      </c>
      <c r="C14" s="2" t="s">
        <v>262</v>
      </c>
      <c r="D14" s="4" t="n">
        <v>46339</v>
      </c>
      <c r="E14" s="3" t="n">
        <v>44000000</v>
      </c>
      <c r="F14" s="2" t="s">
        <v>255</v>
      </c>
      <c r="G14" s="2" t="s">
        <v>256</v>
      </c>
    </row>
    <row r="15" customFormat="false" ht="31.5" hidden="false" customHeight="true" outlineLevel="0" collapsed="false">
      <c r="A15" s="2" t="s">
        <v>155</v>
      </c>
      <c r="B15" s="2" t="s">
        <v>145</v>
      </c>
      <c r="C15" s="2" t="s">
        <v>263</v>
      </c>
      <c r="D15" s="4" t="n">
        <v>46339</v>
      </c>
      <c r="E15" s="3" t="n">
        <v>35000000</v>
      </c>
      <c r="F15" s="2" t="s">
        <v>255</v>
      </c>
      <c r="G15" s="2" t="s">
        <v>256</v>
      </c>
    </row>
    <row r="16" customFormat="false" ht="31.5" hidden="false" customHeight="true" outlineLevel="0" collapsed="false">
      <c r="A16" s="2" t="s">
        <v>156</v>
      </c>
      <c r="B16" s="2" t="s">
        <v>147</v>
      </c>
      <c r="C16" s="2" t="s">
        <v>264</v>
      </c>
      <c r="D16" s="4" t="n">
        <v>46339</v>
      </c>
      <c r="E16" s="3" t="n">
        <v>26000000</v>
      </c>
      <c r="F16" s="2" t="s">
        <v>255</v>
      </c>
      <c r="G16" s="2" t="s">
        <v>256</v>
      </c>
    </row>
    <row r="17" customFormat="false" ht="31.5" hidden="false" customHeight="true" outlineLevel="0" collapsed="false">
      <c r="A17" s="2" t="s">
        <v>157</v>
      </c>
      <c r="B17" s="2" t="s">
        <v>149</v>
      </c>
      <c r="C17" s="2" t="s">
        <v>265</v>
      </c>
      <c r="D17" s="4" t="n">
        <v>46339</v>
      </c>
      <c r="E17" s="3" t="n">
        <v>19000000</v>
      </c>
      <c r="F17" s="2" t="s">
        <v>255</v>
      </c>
      <c r="G17" s="2" t="s">
        <v>256</v>
      </c>
    </row>
    <row r="18" customFormat="false" ht="31.5" hidden="false" customHeight="true" outlineLevel="0" collapsed="false">
      <c r="A18" s="2" t="s">
        <v>158</v>
      </c>
      <c r="B18" s="2" t="s">
        <v>135</v>
      </c>
      <c r="C18" s="2" t="s">
        <v>258</v>
      </c>
      <c r="D18" s="4" t="n">
        <v>46342</v>
      </c>
      <c r="E18" s="3" t="n">
        <v>100000000</v>
      </c>
      <c r="F18" s="2" t="s">
        <v>255</v>
      </c>
      <c r="G18" s="2" t="s">
        <v>266</v>
      </c>
    </row>
    <row r="19" customFormat="false" ht="31.5" hidden="false" customHeight="true" outlineLevel="0" collapsed="false">
      <c r="A19" s="2" t="s">
        <v>159</v>
      </c>
      <c r="B19" s="2" t="s">
        <v>137</v>
      </c>
      <c r="C19" s="2" t="s">
        <v>259</v>
      </c>
      <c r="D19" s="4" t="n">
        <v>46344</v>
      </c>
      <c r="E19" s="3" t="n">
        <v>170000000</v>
      </c>
      <c r="F19" s="2" t="s">
        <v>255</v>
      </c>
      <c r="G19" s="2" t="s">
        <v>256</v>
      </c>
    </row>
    <row r="20" customFormat="false" ht="31.5" hidden="false" customHeight="true" outlineLevel="0" collapsed="false">
      <c r="A20" s="2" t="s">
        <v>160</v>
      </c>
      <c r="B20" s="2" t="s">
        <v>139</v>
      </c>
      <c r="C20" s="2" t="s">
        <v>260</v>
      </c>
      <c r="D20" s="4" t="n">
        <v>46345</v>
      </c>
      <c r="E20" s="3" t="n">
        <v>90000000</v>
      </c>
      <c r="F20" s="2" t="s">
        <v>255</v>
      </c>
      <c r="G20" s="2" t="s">
        <v>256</v>
      </c>
    </row>
    <row r="21" customFormat="false" ht="31.5" hidden="false" customHeight="true" outlineLevel="0" collapsed="false">
      <c r="A21" s="2" t="s">
        <v>161</v>
      </c>
      <c r="B21" s="2" t="s">
        <v>141</v>
      </c>
      <c r="C21" s="2" t="s">
        <v>261</v>
      </c>
      <c r="D21" s="4" t="n">
        <v>46346</v>
      </c>
      <c r="E21" s="3" t="n">
        <v>60000000</v>
      </c>
      <c r="F21" s="2" t="s">
        <v>255</v>
      </c>
      <c r="G21" s="2" t="s">
        <v>256</v>
      </c>
    </row>
    <row r="22" customFormat="false" ht="31.5" hidden="false" customHeight="true" outlineLevel="0" collapsed="false">
      <c r="A22" s="2" t="s">
        <v>162</v>
      </c>
      <c r="B22" s="2" t="s">
        <v>143</v>
      </c>
      <c r="C22" s="2" t="s">
        <v>262</v>
      </c>
      <c r="D22" s="4" t="n">
        <v>46346</v>
      </c>
      <c r="E22" s="3" t="n">
        <v>40000000</v>
      </c>
      <c r="F22" s="2" t="s">
        <v>255</v>
      </c>
      <c r="G22" s="2" t="s">
        <v>256</v>
      </c>
    </row>
    <row r="23" customFormat="false" ht="31.5" hidden="false" customHeight="true" outlineLevel="0" collapsed="false">
      <c r="A23" s="2" t="s">
        <v>163</v>
      </c>
      <c r="B23" s="2" t="s">
        <v>145</v>
      </c>
      <c r="C23" s="2" t="s">
        <v>263</v>
      </c>
      <c r="D23" s="4" t="n">
        <v>46346</v>
      </c>
      <c r="E23" s="3" t="n">
        <v>30000000</v>
      </c>
      <c r="F23" s="2" t="s">
        <v>255</v>
      </c>
      <c r="G23" s="2" t="s">
        <v>256</v>
      </c>
    </row>
    <row r="24" customFormat="false" ht="31.5" hidden="false" customHeight="true" outlineLevel="0" collapsed="false">
      <c r="A24" s="2" t="s">
        <v>164</v>
      </c>
      <c r="B24" s="2" t="s">
        <v>147</v>
      </c>
      <c r="C24" s="2" t="s">
        <v>264</v>
      </c>
      <c r="D24" s="4" t="n">
        <v>46346</v>
      </c>
      <c r="E24" s="3" t="n">
        <v>20000000</v>
      </c>
      <c r="F24" s="2" t="s">
        <v>255</v>
      </c>
      <c r="G24" s="2" t="s">
        <v>256</v>
      </c>
    </row>
    <row r="25" customFormat="false" ht="31.5" hidden="false" customHeight="true" outlineLevel="0" collapsed="false">
      <c r="A25" s="2" t="s">
        <v>165</v>
      </c>
      <c r="B25" s="2" t="s">
        <v>149</v>
      </c>
      <c r="C25" s="2" t="s">
        <v>265</v>
      </c>
      <c r="D25" s="4" t="n">
        <v>46346</v>
      </c>
      <c r="E25" s="3" t="n">
        <v>10000000</v>
      </c>
      <c r="F25" s="2" t="s">
        <v>255</v>
      </c>
      <c r="G25" s="2" t="s">
        <v>256</v>
      </c>
    </row>
    <row r="26" customFormat="false" ht="31.5" hidden="false" customHeight="true" outlineLevel="0" collapsed="false">
      <c r="A26" s="2" t="s">
        <v>166</v>
      </c>
      <c r="B26" s="2" t="s">
        <v>135</v>
      </c>
      <c r="C26" s="2" t="s">
        <v>258</v>
      </c>
      <c r="D26" s="4" t="n">
        <v>46353</v>
      </c>
      <c r="E26" s="3" t="n">
        <v>105000000</v>
      </c>
      <c r="F26" s="2" t="s">
        <v>255</v>
      </c>
      <c r="G26" s="2" t="s">
        <v>256</v>
      </c>
    </row>
    <row r="27" customFormat="false" ht="31.5" hidden="false" customHeight="true" outlineLevel="0" collapsed="false">
      <c r="A27" s="2" t="s">
        <v>167</v>
      </c>
      <c r="B27" s="2" t="s">
        <v>137</v>
      </c>
      <c r="C27" s="2" t="s">
        <v>259</v>
      </c>
      <c r="D27" s="4" t="n">
        <v>46353</v>
      </c>
      <c r="E27" s="3" t="n">
        <v>84000000</v>
      </c>
      <c r="F27" s="2" t="s">
        <v>255</v>
      </c>
      <c r="G27" s="2" t="s">
        <v>256</v>
      </c>
    </row>
    <row r="28" customFormat="false" ht="31.5" hidden="false" customHeight="true" outlineLevel="0" collapsed="false">
      <c r="A28" s="2" t="s">
        <v>168</v>
      </c>
      <c r="B28" s="2" t="s">
        <v>139</v>
      </c>
      <c r="C28" s="2" t="s">
        <v>260</v>
      </c>
      <c r="D28" s="4" t="n">
        <v>46353</v>
      </c>
      <c r="E28" s="3" t="n">
        <v>63000000</v>
      </c>
      <c r="F28" s="2" t="s">
        <v>255</v>
      </c>
      <c r="G28" s="2" t="s">
        <v>256</v>
      </c>
    </row>
    <row r="29" customFormat="false" ht="31.5" hidden="false" customHeight="true" outlineLevel="0" collapsed="false">
      <c r="A29" s="2" t="s">
        <v>169</v>
      </c>
      <c r="B29" s="2" t="s">
        <v>141</v>
      </c>
      <c r="C29" s="2" t="s">
        <v>261</v>
      </c>
      <c r="D29" s="4" t="n">
        <v>46353</v>
      </c>
      <c r="E29" s="3" t="n">
        <v>50000000</v>
      </c>
      <c r="F29" s="2" t="s">
        <v>255</v>
      </c>
      <c r="G29" s="2" t="s">
        <v>256</v>
      </c>
    </row>
    <row r="30" customFormat="false" ht="31.5" hidden="false" customHeight="true" outlineLevel="0" collapsed="false">
      <c r="A30" s="2" t="s">
        <v>170</v>
      </c>
      <c r="B30" s="2" t="s">
        <v>143</v>
      </c>
      <c r="C30" s="2" t="s">
        <v>262</v>
      </c>
      <c r="D30" s="4" t="n">
        <v>46353</v>
      </c>
      <c r="E30" s="3" t="n">
        <v>42000000</v>
      </c>
      <c r="F30" s="2" t="s">
        <v>255</v>
      </c>
      <c r="G30" s="2" t="s">
        <v>256</v>
      </c>
    </row>
    <row r="31" customFormat="false" ht="31.5" hidden="false" customHeight="true" outlineLevel="0" collapsed="false">
      <c r="A31" s="2" t="s">
        <v>171</v>
      </c>
      <c r="B31" s="2" t="s">
        <v>145</v>
      </c>
      <c r="C31" s="2" t="s">
        <v>263</v>
      </c>
      <c r="D31" s="4" t="n">
        <v>46353</v>
      </c>
      <c r="E31" s="3" t="n">
        <v>33000000</v>
      </c>
      <c r="F31" s="2" t="s">
        <v>255</v>
      </c>
      <c r="G31" s="2" t="s">
        <v>256</v>
      </c>
    </row>
    <row r="32" customFormat="false" ht="31.5" hidden="false" customHeight="true" outlineLevel="0" collapsed="false">
      <c r="A32" s="2" t="s">
        <v>172</v>
      </c>
      <c r="B32" s="2" t="s">
        <v>147</v>
      </c>
      <c r="C32" s="2" t="s">
        <v>264</v>
      </c>
      <c r="D32" s="4" t="n">
        <v>46353</v>
      </c>
      <c r="E32" s="3" t="n">
        <v>25000000</v>
      </c>
      <c r="F32" s="2" t="s">
        <v>255</v>
      </c>
      <c r="G32" s="2" t="s">
        <v>256</v>
      </c>
    </row>
    <row r="33" customFormat="false" ht="31.5" hidden="false" customHeight="true" outlineLevel="0" collapsed="false">
      <c r="A33" s="2" t="s">
        <v>173</v>
      </c>
      <c r="B33" s="2" t="s">
        <v>149</v>
      </c>
      <c r="C33" s="2" t="s">
        <v>265</v>
      </c>
      <c r="D33" s="4" t="n">
        <v>46353</v>
      </c>
      <c r="E33" s="3" t="n">
        <v>18000000</v>
      </c>
      <c r="F33" s="2" t="s">
        <v>255</v>
      </c>
      <c r="G33" s="2" t="s">
        <v>256</v>
      </c>
    </row>
    <row r="34" customFormat="false" ht="31.5" hidden="false" customHeight="true" outlineLevel="0" collapsed="false">
      <c r="A34" s="2" t="s">
        <v>174</v>
      </c>
      <c r="B34" s="2" t="s">
        <v>135</v>
      </c>
      <c r="C34" s="2" t="s">
        <v>258</v>
      </c>
      <c r="D34" s="4" t="n">
        <v>46360</v>
      </c>
      <c r="E34" s="3" t="n">
        <v>115000000</v>
      </c>
      <c r="F34" s="2" t="s">
        <v>255</v>
      </c>
      <c r="G34" s="2" t="s">
        <v>256</v>
      </c>
    </row>
    <row r="35" customFormat="false" ht="31.5" hidden="false" customHeight="true" outlineLevel="0" collapsed="false">
      <c r="A35" s="2" t="s">
        <v>175</v>
      </c>
      <c r="B35" s="2" t="s">
        <v>137</v>
      </c>
      <c r="C35" s="2" t="s">
        <v>259</v>
      </c>
      <c r="D35" s="4" t="n">
        <v>46360</v>
      </c>
      <c r="E35" s="3" t="n">
        <v>92000000</v>
      </c>
      <c r="F35" s="2" t="s">
        <v>255</v>
      </c>
      <c r="G35" s="2" t="s">
        <v>256</v>
      </c>
    </row>
    <row r="36" customFormat="false" ht="31.5" hidden="false" customHeight="true" outlineLevel="0" collapsed="false">
      <c r="A36" s="2" t="s">
        <v>176</v>
      </c>
      <c r="B36" s="2" t="s">
        <v>139</v>
      </c>
      <c r="C36" s="2" t="s">
        <v>260</v>
      </c>
      <c r="D36" s="4" t="n">
        <v>46360</v>
      </c>
      <c r="E36" s="3" t="n">
        <v>69000000</v>
      </c>
      <c r="F36" s="2" t="s">
        <v>255</v>
      </c>
      <c r="G36" s="2" t="s">
        <v>256</v>
      </c>
    </row>
    <row r="37" customFormat="false" ht="31.5" hidden="false" customHeight="true" outlineLevel="0" collapsed="false">
      <c r="A37" s="2" t="s">
        <v>177</v>
      </c>
      <c r="B37" s="2" t="s">
        <v>141</v>
      </c>
      <c r="C37" s="2" t="s">
        <v>261</v>
      </c>
      <c r="D37" s="4" t="n">
        <v>46360</v>
      </c>
      <c r="E37" s="3" t="n">
        <v>55000000</v>
      </c>
      <c r="F37" s="2" t="s">
        <v>255</v>
      </c>
      <c r="G37" s="2" t="s">
        <v>256</v>
      </c>
    </row>
    <row r="38" customFormat="false" ht="31.5" hidden="false" customHeight="true" outlineLevel="0" collapsed="false">
      <c r="A38" s="2" t="s">
        <v>178</v>
      </c>
      <c r="B38" s="2" t="s">
        <v>143</v>
      </c>
      <c r="C38" s="2" t="s">
        <v>262</v>
      </c>
      <c r="D38" s="4" t="n">
        <v>46360</v>
      </c>
      <c r="E38" s="3" t="n">
        <v>46000000</v>
      </c>
      <c r="F38" s="2" t="s">
        <v>255</v>
      </c>
      <c r="G38" s="2" t="s">
        <v>256</v>
      </c>
    </row>
    <row r="39" customFormat="false" ht="31.5" hidden="false" customHeight="true" outlineLevel="0" collapsed="false">
      <c r="A39" s="2" t="s">
        <v>179</v>
      </c>
      <c r="B39" s="2" t="s">
        <v>145</v>
      </c>
      <c r="C39" s="2" t="s">
        <v>263</v>
      </c>
      <c r="D39" s="4" t="n">
        <v>46360</v>
      </c>
      <c r="E39" s="3" t="n">
        <v>36000000</v>
      </c>
      <c r="F39" s="2" t="s">
        <v>255</v>
      </c>
      <c r="G39" s="2" t="s">
        <v>256</v>
      </c>
    </row>
    <row r="40" customFormat="false" ht="31.5" hidden="false" customHeight="true" outlineLevel="0" collapsed="false">
      <c r="A40" s="2" t="s">
        <v>180</v>
      </c>
      <c r="B40" s="2" t="s">
        <v>147</v>
      </c>
      <c r="C40" s="2" t="s">
        <v>264</v>
      </c>
      <c r="D40" s="4" t="n">
        <v>46360</v>
      </c>
      <c r="E40" s="3" t="n">
        <v>27000000</v>
      </c>
      <c r="F40" s="2" t="s">
        <v>255</v>
      </c>
      <c r="G40" s="2" t="s">
        <v>256</v>
      </c>
    </row>
    <row r="41" customFormat="false" ht="31.5" hidden="false" customHeight="true" outlineLevel="0" collapsed="false">
      <c r="A41" s="2" t="s">
        <v>181</v>
      </c>
      <c r="B41" s="2" t="s">
        <v>149</v>
      </c>
      <c r="C41" s="2" t="s">
        <v>265</v>
      </c>
      <c r="D41" s="4" t="n">
        <v>46360</v>
      </c>
      <c r="E41" s="3" t="n">
        <v>20000000</v>
      </c>
      <c r="F41" s="2" t="s">
        <v>255</v>
      </c>
      <c r="G41" s="2" t="s">
        <v>256</v>
      </c>
    </row>
    <row r="42" customFormat="false" ht="31.5" hidden="false" customHeight="true" outlineLevel="0" collapsed="false">
      <c r="A42" s="2" t="s">
        <v>182</v>
      </c>
      <c r="B42" s="2" t="s">
        <v>135</v>
      </c>
      <c r="C42" s="2" t="s">
        <v>258</v>
      </c>
      <c r="D42" s="4" t="n">
        <v>46367</v>
      </c>
      <c r="E42" s="3" t="n">
        <v>117000000</v>
      </c>
      <c r="F42" s="2" t="s">
        <v>255</v>
      </c>
      <c r="G42" s="2" t="s">
        <v>256</v>
      </c>
    </row>
    <row r="43" customFormat="false" ht="31.5" hidden="false" customHeight="true" outlineLevel="0" collapsed="false">
      <c r="A43" s="2" t="s">
        <v>183</v>
      </c>
      <c r="B43" s="2" t="s">
        <v>137</v>
      </c>
      <c r="C43" s="2" t="s">
        <v>259</v>
      </c>
      <c r="D43" s="4" t="n">
        <v>46367</v>
      </c>
      <c r="E43" s="3" t="n">
        <v>94000000</v>
      </c>
      <c r="F43" s="2" t="s">
        <v>255</v>
      </c>
      <c r="G43" s="2" t="s">
        <v>256</v>
      </c>
    </row>
    <row r="44" customFormat="false" ht="31.5" hidden="false" customHeight="true" outlineLevel="0" collapsed="false">
      <c r="A44" s="2" t="s">
        <v>184</v>
      </c>
      <c r="B44" s="2" t="s">
        <v>139</v>
      </c>
      <c r="C44" s="2" t="s">
        <v>260</v>
      </c>
      <c r="D44" s="4" t="n">
        <v>46367</v>
      </c>
      <c r="E44" s="3" t="n">
        <v>70000000</v>
      </c>
      <c r="F44" s="2" t="s">
        <v>255</v>
      </c>
      <c r="G44" s="2" t="s">
        <v>256</v>
      </c>
    </row>
    <row r="45" customFormat="false" ht="31.5" hidden="false" customHeight="true" outlineLevel="0" collapsed="false">
      <c r="A45" s="2" t="s">
        <v>185</v>
      </c>
      <c r="B45" s="2" t="s">
        <v>141</v>
      </c>
      <c r="C45" s="2" t="s">
        <v>261</v>
      </c>
      <c r="D45" s="4" t="n">
        <v>46367</v>
      </c>
      <c r="E45" s="3" t="n">
        <v>56000000</v>
      </c>
      <c r="F45" s="2" t="s">
        <v>255</v>
      </c>
      <c r="G45" s="2" t="s">
        <v>256</v>
      </c>
    </row>
    <row r="46" customFormat="false" ht="31.5" hidden="false" customHeight="true" outlineLevel="0" collapsed="false">
      <c r="A46" s="2" t="s">
        <v>186</v>
      </c>
      <c r="B46" s="2" t="s">
        <v>143</v>
      </c>
      <c r="C46" s="2" t="s">
        <v>262</v>
      </c>
      <c r="D46" s="4" t="n">
        <v>46367</v>
      </c>
      <c r="E46" s="3" t="n">
        <v>47000000</v>
      </c>
      <c r="F46" s="2" t="s">
        <v>255</v>
      </c>
      <c r="G46" s="2" t="s">
        <v>256</v>
      </c>
    </row>
    <row r="47" customFormat="false" ht="31.5" hidden="false" customHeight="true" outlineLevel="0" collapsed="false">
      <c r="A47" s="2" t="s">
        <v>187</v>
      </c>
      <c r="B47" s="2" t="s">
        <v>145</v>
      </c>
      <c r="C47" s="2" t="s">
        <v>263</v>
      </c>
      <c r="D47" s="4" t="n">
        <v>46367</v>
      </c>
      <c r="E47" s="3" t="n">
        <v>37000000</v>
      </c>
      <c r="F47" s="2" t="s">
        <v>255</v>
      </c>
      <c r="G47" s="2" t="s">
        <v>256</v>
      </c>
    </row>
    <row r="48" customFormat="false" ht="31.5" hidden="false" customHeight="true" outlineLevel="0" collapsed="false">
      <c r="A48" s="2" t="s">
        <v>188</v>
      </c>
      <c r="B48" s="2" t="s">
        <v>147</v>
      </c>
      <c r="C48" s="2" t="s">
        <v>264</v>
      </c>
      <c r="D48" s="4" t="n">
        <v>46367</v>
      </c>
      <c r="E48" s="3" t="n">
        <v>28000000</v>
      </c>
      <c r="F48" s="2" t="s">
        <v>255</v>
      </c>
      <c r="G48" s="2" t="s">
        <v>256</v>
      </c>
    </row>
    <row r="49" customFormat="false" ht="31.5" hidden="false" customHeight="true" outlineLevel="0" collapsed="false">
      <c r="A49" s="2" t="s">
        <v>189</v>
      </c>
      <c r="B49" s="2" t="s">
        <v>149</v>
      </c>
      <c r="C49" s="2" t="s">
        <v>265</v>
      </c>
      <c r="D49" s="4" t="n">
        <v>46367</v>
      </c>
      <c r="E49" s="3" t="n">
        <v>21000000</v>
      </c>
      <c r="F49" s="2" t="s">
        <v>255</v>
      </c>
      <c r="G49" s="2" t="s">
        <v>256</v>
      </c>
    </row>
    <row r="50" customFormat="false" ht="31.5" hidden="false" customHeight="true" outlineLevel="0" collapsed="false">
      <c r="A50" s="2" t="s">
        <v>190</v>
      </c>
      <c r="B50" s="2" t="s">
        <v>135</v>
      </c>
      <c r="C50" s="2" t="s">
        <v>258</v>
      </c>
      <c r="D50" s="4" t="n">
        <v>46374</v>
      </c>
      <c r="E50" s="3" t="n">
        <v>120000000</v>
      </c>
      <c r="F50" s="2" t="s">
        <v>255</v>
      </c>
      <c r="G50" s="2" t="s">
        <v>256</v>
      </c>
    </row>
    <row r="51" customFormat="false" ht="31.5" hidden="false" customHeight="true" outlineLevel="0" collapsed="false">
      <c r="A51" s="2" t="s">
        <v>191</v>
      </c>
      <c r="B51" s="2" t="s">
        <v>137</v>
      </c>
      <c r="C51" s="2" t="s">
        <v>259</v>
      </c>
      <c r="D51" s="4" t="n">
        <v>46374</v>
      </c>
      <c r="E51" s="3" t="n">
        <v>96000000</v>
      </c>
      <c r="F51" s="2" t="s">
        <v>255</v>
      </c>
      <c r="G51" s="2" t="s">
        <v>256</v>
      </c>
    </row>
    <row r="52" customFormat="false" ht="31.5" hidden="false" customHeight="true" outlineLevel="0" collapsed="false">
      <c r="A52" s="2" t="s">
        <v>192</v>
      </c>
      <c r="B52" s="2" t="s">
        <v>139</v>
      </c>
      <c r="C52" s="2" t="s">
        <v>260</v>
      </c>
      <c r="D52" s="4" t="n">
        <v>46374</v>
      </c>
      <c r="E52" s="3" t="n">
        <v>72000000</v>
      </c>
      <c r="F52" s="2" t="s">
        <v>255</v>
      </c>
      <c r="G52" s="2" t="s">
        <v>256</v>
      </c>
    </row>
    <row r="53" customFormat="false" ht="31.5" hidden="false" customHeight="true" outlineLevel="0" collapsed="false">
      <c r="A53" s="2" t="s">
        <v>193</v>
      </c>
      <c r="B53" s="2" t="s">
        <v>141</v>
      </c>
      <c r="C53" s="2" t="s">
        <v>261</v>
      </c>
      <c r="D53" s="4" t="n">
        <v>46374</v>
      </c>
      <c r="E53" s="3" t="n">
        <v>57000000</v>
      </c>
      <c r="F53" s="2" t="s">
        <v>255</v>
      </c>
      <c r="G53" s="2" t="s">
        <v>256</v>
      </c>
    </row>
    <row r="54" customFormat="false" ht="31.5" hidden="false" customHeight="true" outlineLevel="0" collapsed="false">
      <c r="A54" s="2" t="s">
        <v>194</v>
      </c>
      <c r="B54" s="2" t="s">
        <v>143</v>
      </c>
      <c r="C54" s="2" t="s">
        <v>262</v>
      </c>
      <c r="D54" s="4" t="n">
        <v>46374</v>
      </c>
      <c r="E54" s="3" t="n">
        <v>48000000</v>
      </c>
      <c r="F54" s="2" t="s">
        <v>255</v>
      </c>
      <c r="G54" s="2" t="s">
        <v>256</v>
      </c>
    </row>
    <row r="55" customFormat="false" ht="31.5" hidden="false" customHeight="true" outlineLevel="0" collapsed="false">
      <c r="A55" s="2" t="s">
        <v>195</v>
      </c>
      <c r="B55" s="2" t="s">
        <v>145</v>
      </c>
      <c r="C55" s="2" t="s">
        <v>263</v>
      </c>
      <c r="D55" s="4" t="n">
        <v>46374</v>
      </c>
      <c r="E55" s="3" t="n">
        <v>38000000</v>
      </c>
      <c r="F55" s="2" t="s">
        <v>255</v>
      </c>
      <c r="G55" s="2" t="s">
        <v>256</v>
      </c>
    </row>
    <row r="56" customFormat="false" ht="31.5" hidden="false" customHeight="true" outlineLevel="0" collapsed="false">
      <c r="A56" s="2" t="s">
        <v>196</v>
      </c>
      <c r="B56" s="2" t="s">
        <v>147</v>
      </c>
      <c r="C56" s="2" t="s">
        <v>264</v>
      </c>
      <c r="D56" s="4" t="n">
        <v>46374</v>
      </c>
      <c r="E56" s="3" t="n">
        <v>28000000</v>
      </c>
      <c r="F56" s="2" t="s">
        <v>255</v>
      </c>
      <c r="G56" s="2" t="s">
        <v>256</v>
      </c>
    </row>
    <row r="57" customFormat="false" ht="31.5" hidden="false" customHeight="true" outlineLevel="0" collapsed="false">
      <c r="A57" s="2" t="s">
        <v>197</v>
      </c>
      <c r="B57" s="2" t="s">
        <v>149</v>
      </c>
      <c r="C57" s="2" t="s">
        <v>265</v>
      </c>
      <c r="D57" s="4" t="n">
        <v>46374</v>
      </c>
      <c r="E57" s="3" t="n">
        <v>21000000</v>
      </c>
      <c r="F57" s="2" t="s">
        <v>255</v>
      </c>
      <c r="G57" s="2" t="s">
        <v>256</v>
      </c>
    </row>
    <row r="58" customFormat="false" ht="31.5" hidden="false" customHeight="true" outlineLevel="0" collapsed="false">
      <c r="A58" s="2" t="s">
        <v>198</v>
      </c>
      <c r="B58" s="2" t="s">
        <v>135</v>
      </c>
      <c r="C58" s="2" t="s">
        <v>258</v>
      </c>
      <c r="D58" s="4" t="n">
        <v>46381</v>
      </c>
      <c r="E58" s="3" t="n">
        <v>122000000</v>
      </c>
      <c r="F58" s="2" t="s">
        <v>255</v>
      </c>
      <c r="G58" s="2" t="s">
        <v>256</v>
      </c>
    </row>
    <row r="59" customFormat="false" ht="31.5" hidden="false" customHeight="true" outlineLevel="0" collapsed="false">
      <c r="A59" s="2" t="s">
        <v>199</v>
      </c>
      <c r="B59" s="2" t="s">
        <v>137</v>
      </c>
      <c r="C59" s="2" t="s">
        <v>259</v>
      </c>
      <c r="D59" s="4" t="n">
        <v>46381</v>
      </c>
      <c r="E59" s="3" t="n">
        <v>98000000</v>
      </c>
      <c r="F59" s="2" t="s">
        <v>255</v>
      </c>
      <c r="G59" s="2" t="s">
        <v>256</v>
      </c>
    </row>
    <row r="60" customFormat="false" ht="31.5" hidden="false" customHeight="true" outlineLevel="0" collapsed="false">
      <c r="A60" s="2" t="s">
        <v>200</v>
      </c>
      <c r="B60" s="2" t="s">
        <v>139</v>
      </c>
      <c r="C60" s="2" t="s">
        <v>260</v>
      </c>
      <c r="D60" s="4" t="n">
        <v>46381</v>
      </c>
      <c r="E60" s="3" t="n">
        <v>73000000</v>
      </c>
      <c r="F60" s="2" t="s">
        <v>255</v>
      </c>
      <c r="G60" s="2" t="s">
        <v>256</v>
      </c>
    </row>
    <row r="61" customFormat="false" ht="31.5" hidden="false" customHeight="true" outlineLevel="0" collapsed="false">
      <c r="A61" s="2" t="s">
        <v>201</v>
      </c>
      <c r="B61" s="2" t="s">
        <v>141</v>
      </c>
      <c r="C61" s="2" t="s">
        <v>261</v>
      </c>
      <c r="D61" s="4" t="n">
        <v>46381</v>
      </c>
      <c r="E61" s="3" t="n">
        <v>58000000</v>
      </c>
      <c r="F61" s="2" t="s">
        <v>255</v>
      </c>
      <c r="G61" s="2" t="s">
        <v>256</v>
      </c>
    </row>
    <row r="62" customFormat="false" ht="31.5" hidden="false" customHeight="true" outlineLevel="0" collapsed="false">
      <c r="A62" s="2" t="s">
        <v>202</v>
      </c>
      <c r="B62" s="2" t="s">
        <v>143</v>
      </c>
      <c r="C62" s="2" t="s">
        <v>262</v>
      </c>
      <c r="D62" s="4" t="n">
        <v>46381</v>
      </c>
      <c r="E62" s="3" t="n">
        <v>49000000</v>
      </c>
      <c r="F62" s="2" t="s">
        <v>255</v>
      </c>
      <c r="G62" s="2" t="s">
        <v>256</v>
      </c>
    </row>
    <row r="63" customFormat="false" ht="31.5" hidden="false" customHeight="true" outlineLevel="0" collapsed="false">
      <c r="A63" s="2" t="s">
        <v>203</v>
      </c>
      <c r="B63" s="2" t="s">
        <v>145</v>
      </c>
      <c r="C63" s="2" t="s">
        <v>263</v>
      </c>
      <c r="D63" s="4" t="n">
        <v>46381</v>
      </c>
      <c r="E63" s="3" t="n">
        <v>39000000</v>
      </c>
      <c r="F63" s="2" t="s">
        <v>255</v>
      </c>
      <c r="G63" s="2" t="s">
        <v>256</v>
      </c>
    </row>
    <row r="64" customFormat="false" ht="31.5" hidden="false" customHeight="true" outlineLevel="0" collapsed="false">
      <c r="A64" s="2" t="s">
        <v>204</v>
      </c>
      <c r="B64" s="2" t="s">
        <v>147</v>
      </c>
      <c r="C64" s="2" t="s">
        <v>264</v>
      </c>
      <c r="D64" s="4" t="n">
        <v>46381</v>
      </c>
      <c r="E64" s="3" t="n">
        <v>29000000</v>
      </c>
      <c r="F64" s="2" t="s">
        <v>255</v>
      </c>
      <c r="G64" s="2" t="s">
        <v>256</v>
      </c>
    </row>
    <row r="65" customFormat="false" ht="31.5" hidden="false" customHeight="true" outlineLevel="0" collapsed="false">
      <c r="A65" s="2" t="s">
        <v>205</v>
      </c>
      <c r="B65" s="2" t="s">
        <v>149</v>
      </c>
      <c r="C65" s="2" t="s">
        <v>265</v>
      </c>
      <c r="D65" s="4" t="n">
        <v>46381</v>
      </c>
      <c r="E65" s="3" t="n">
        <v>22000000</v>
      </c>
      <c r="F65" s="2" t="s">
        <v>255</v>
      </c>
      <c r="G65" s="2" t="s">
        <v>256</v>
      </c>
    </row>
    <row r="66" customFormat="false" ht="31.5" hidden="false" customHeight="true" outlineLevel="0" collapsed="false">
      <c r="A66" s="2" t="s">
        <v>206</v>
      </c>
      <c r="B66" s="2" t="s">
        <v>135</v>
      </c>
      <c r="C66" s="2" t="s">
        <v>258</v>
      </c>
      <c r="D66" s="4" t="n">
        <v>46388</v>
      </c>
      <c r="E66" s="3" t="n">
        <v>130000000</v>
      </c>
      <c r="F66" s="2" t="s">
        <v>255</v>
      </c>
      <c r="G66" s="2" t="s">
        <v>256</v>
      </c>
    </row>
    <row r="67" customFormat="false" ht="31.5" hidden="false" customHeight="true" outlineLevel="0" collapsed="false">
      <c r="A67" s="2" t="s">
        <v>207</v>
      </c>
      <c r="B67" s="2" t="s">
        <v>137</v>
      </c>
      <c r="C67" s="2" t="s">
        <v>259</v>
      </c>
      <c r="D67" s="4" t="n">
        <v>46388</v>
      </c>
      <c r="E67" s="3" t="n">
        <v>104000000</v>
      </c>
      <c r="F67" s="2" t="s">
        <v>255</v>
      </c>
      <c r="G67" s="2" t="s">
        <v>256</v>
      </c>
    </row>
    <row r="68" customFormat="false" ht="31.5" hidden="false" customHeight="true" outlineLevel="0" collapsed="false">
      <c r="A68" s="2" t="s">
        <v>208</v>
      </c>
      <c r="B68" s="2" t="s">
        <v>139</v>
      </c>
      <c r="C68" s="2" t="s">
        <v>260</v>
      </c>
      <c r="D68" s="4" t="n">
        <v>46388</v>
      </c>
      <c r="E68" s="3" t="n">
        <v>78000000</v>
      </c>
      <c r="F68" s="2" t="s">
        <v>255</v>
      </c>
      <c r="G68" s="2" t="s">
        <v>256</v>
      </c>
    </row>
    <row r="69" customFormat="false" ht="31.5" hidden="false" customHeight="true" outlineLevel="0" collapsed="false">
      <c r="A69" s="2" t="s">
        <v>209</v>
      </c>
      <c r="B69" s="2" t="s">
        <v>141</v>
      </c>
      <c r="C69" s="2" t="s">
        <v>261</v>
      </c>
      <c r="D69" s="4" t="n">
        <v>46388</v>
      </c>
      <c r="E69" s="3" t="n">
        <v>62000000</v>
      </c>
      <c r="F69" s="2" t="s">
        <v>255</v>
      </c>
      <c r="G69" s="2" t="s">
        <v>256</v>
      </c>
    </row>
    <row r="70" customFormat="false" ht="31.5" hidden="false" customHeight="true" outlineLevel="0" collapsed="false">
      <c r="A70" s="2" t="s">
        <v>210</v>
      </c>
      <c r="B70" s="2" t="s">
        <v>143</v>
      </c>
      <c r="C70" s="2" t="s">
        <v>262</v>
      </c>
      <c r="D70" s="4" t="n">
        <v>46388</v>
      </c>
      <c r="E70" s="3" t="n">
        <v>52000000</v>
      </c>
      <c r="F70" s="2" t="s">
        <v>255</v>
      </c>
      <c r="G70" s="2" t="s">
        <v>256</v>
      </c>
    </row>
    <row r="71" customFormat="false" ht="31.5" hidden="false" customHeight="true" outlineLevel="0" collapsed="false">
      <c r="A71" s="2" t="s">
        <v>211</v>
      </c>
      <c r="B71" s="2" t="s">
        <v>145</v>
      </c>
      <c r="C71" s="2" t="s">
        <v>263</v>
      </c>
      <c r="D71" s="4" t="n">
        <v>46388</v>
      </c>
      <c r="E71" s="3" t="n">
        <v>41000000</v>
      </c>
      <c r="F71" s="2" t="s">
        <v>255</v>
      </c>
      <c r="G71" s="2" t="s">
        <v>256</v>
      </c>
    </row>
    <row r="72" customFormat="false" ht="31.5" hidden="false" customHeight="true" outlineLevel="0" collapsed="false">
      <c r="A72" s="2" t="s">
        <v>212</v>
      </c>
      <c r="B72" s="2" t="s">
        <v>147</v>
      </c>
      <c r="C72" s="2" t="s">
        <v>264</v>
      </c>
      <c r="D72" s="4" t="n">
        <v>46388</v>
      </c>
      <c r="E72" s="3" t="n">
        <v>31000000</v>
      </c>
      <c r="F72" s="2" t="s">
        <v>255</v>
      </c>
      <c r="G72" s="2" t="s">
        <v>256</v>
      </c>
    </row>
    <row r="73" customFormat="false" ht="31.5" hidden="false" customHeight="true" outlineLevel="0" collapsed="false">
      <c r="A73" s="2" t="s">
        <v>213</v>
      </c>
      <c r="B73" s="2" t="s">
        <v>149</v>
      </c>
      <c r="C73" s="2" t="s">
        <v>265</v>
      </c>
      <c r="D73" s="4" t="n">
        <v>46388</v>
      </c>
      <c r="E73" s="3" t="n">
        <v>22000000</v>
      </c>
      <c r="F73" s="2" t="s">
        <v>255</v>
      </c>
      <c r="G73" s="2" t="s">
        <v>256</v>
      </c>
    </row>
    <row r="74" customFormat="false" ht="31.5" hidden="false" customHeight="true" outlineLevel="0" collapsed="false">
      <c r="A74" s="2" t="s">
        <v>214</v>
      </c>
      <c r="B74" s="2" t="s">
        <v>135</v>
      </c>
      <c r="C74" s="2" t="s">
        <v>258</v>
      </c>
      <c r="D74" s="4" t="n">
        <v>46395</v>
      </c>
      <c r="E74" s="3" t="n">
        <v>125000000</v>
      </c>
      <c r="F74" s="2" t="s">
        <v>255</v>
      </c>
      <c r="G74" s="2" t="s">
        <v>256</v>
      </c>
    </row>
    <row r="75" customFormat="false" ht="31.5" hidden="false" customHeight="true" outlineLevel="0" collapsed="false">
      <c r="A75" s="2" t="s">
        <v>215</v>
      </c>
      <c r="B75" s="2" t="s">
        <v>137</v>
      </c>
      <c r="C75" s="2" t="s">
        <v>259</v>
      </c>
      <c r="D75" s="4" t="n">
        <v>46395</v>
      </c>
      <c r="E75" s="3" t="n">
        <v>100000000</v>
      </c>
      <c r="F75" s="2" t="s">
        <v>255</v>
      </c>
      <c r="G75" s="2" t="s">
        <v>256</v>
      </c>
    </row>
    <row r="76" customFormat="false" ht="31.5" hidden="false" customHeight="true" outlineLevel="0" collapsed="false">
      <c r="A76" s="2" t="s">
        <v>216</v>
      </c>
      <c r="B76" s="2" t="s">
        <v>139</v>
      </c>
      <c r="C76" s="2" t="s">
        <v>260</v>
      </c>
      <c r="D76" s="4" t="n">
        <v>46395</v>
      </c>
      <c r="E76" s="3" t="n">
        <v>75000000</v>
      </c>
      <c r="F76" s="2" t="s">
        <v>255</v>
      </c>
      <c r="G76" s="2" t="s">
        <v>256</v>
      </c>
    </row>
    <row r="77" customFormat="false" ht="31.5" hidden="false" customHeight="true" outlineLevel="0" collapsed="false">
      <c r="A77" s="2" t="s">
        <v>217</v>
      </c>
      <c r="B77" s="2" t="s">
        <v>141</v>
      </c>
      <c r="C77" s="2" t="s">
        <v>261</v>
      </c>
      <c r="D77" s="4" t="n">
        <v>46395</v>
      </c>
      <c r="E77" s="3" t="n">
        <v>60000000</v>
      </c>
      <c r="F77" s="2" t="s">
        <v>255</v>
      </c>
      <c r="G77" s="2" t="s">
        <v>256</v>
      </c>
    </row>
    <row r="78" customFormat="false" ht="31.5" hidden="false" customHeight="true" outlineLevel="0" collapsed="false">
      <c r="A78" s="2" t="s">
        <v>218</v>
      </c>
      <c r="B78" s="2" t="s">
        <v>143</v>
      </c>
      <c r="C78" s="2" t="s">
        <v>262</v>
      </c>
      <c r="D78" s="4" t="n">
        <v>46395</v>
      </c>
      <c r="E78" s="3" t="n">
        <v>50000000</v>
      </c>
      <c r="F78" s="2" t="s">
        <v>255</v>
      </c>
      <c r="G78" s="2" t="s">
        <v>256</v>
      </c>
    </row>
    <row r="79" customFormat="false" ht="31.5" hidden="false" customHeight="true" outlineLevel="0" collapsed="false">
      <c r="A79" s="2" t="s">
        <v>219</v>
      </c>
      <c r="B79" s="2" t="s">
        <v>145</v>
      </c>
      <c r="C79" s="2" t="s">
        <v>263</v>
      </c>
      <c r="D79" s="4" t="n">
        <v>46395</v>
      </c>
      <c r="E79" s="3" t="n">
        <v>40000000</v>
      </c>
      <c r="F79" s="2" t="s">
        <v>255</v>
      </c>
      <c r="G79" s="2" t="s">
        <v>256</v>
      </c>
    </row>
    <row r="80" customFormat="false" ht="31.5" hidden="false" customHeight="true" outlineLevel="0" collapsed="false">
      <c r="A80" s="2" t="s">
        <v>220</v>
      </c>
      <c r="B80" s="2" t="s">
        <v>147</v>
      </c>
      <c r="C80" s="2" t="s">
        <v>264</v>
      </c>
      <c r="D80" s="4" t="n">
        <v>46395</v>
      </c>
      <c r="E80" s="3" t="n">
        <v>30000000</v>
      </c>
      <c r="F80" s="2" t="s">
        <v>255</v>
      </c>
      <c r="G80" s="2" t="s">
        <v>256</v>
      </c>
    </row>
    <row r="81" customFormat="false" ht="31.5" hidden="false" customHeight="true" outlineLevel="0" collapsed="false">
      <c r="A81" s="2" t="s">
        <v>221</v>
      </c>
      <c r="B81" s="2" t="s">
        <v>149</v>
      </c>
      <c r="C81" s="2" t="s">
        <v>265</v>
      </c>
      <c r="D81" s="4" t="n">
        <v>46395</v>
      </c>
      <c r="E81" s="3" t="n">
        <v>20000000</v>
      </c>
      <c r="F81" s="2" t="s">
        <v>255</v>
      </c>
      <c r="G81" s="2" t="s">
        <v>256</v>
      </c>
    </row>
    <row r="82" customFormat="false" ht="31.5" hidden="false" customHeight="true" outlineLevel="0" collapsed="false">
      <c r="A82" s="2" t="s">
        <v>222</v>
      </c>
      <c r="B82" s="2" t="s">
        <v>135</v>
      </c>
      <c r="C82" s="2" t="s">
        <v>258</v>
      </c>
      <c r="D82" s="4" t="n">
        <v>46402</v>
      </c>
      <c r="E82" s="3" t="n">
        <v>122000000</v>
      </c>
      <c r="F82" s="2" t="s">
        <v>255</v>
      </c>
      <c r="G82" s="2" t="s">
        <v>256</v>
      </c>
    </row>
    <row r="83" customFormat="false" ht="31.5" hidden="false" customHeight="true" outlineLevel="0" collapsed="false">
      <c r="A83" s="2" t="s">
        <v>223</v>
      </c>
      <c r="B83" s="2" t="s">
        <v>137</v>
      </c>
      <c r="C83" s="2" t="s">
        <v>259</v>
      </c>
      <c r="D83" s="4" t="n">
        <v>46402</v>
      </c>
      <c r="E83" s="3" t="n">
        <v>98000000</v>
      </c>
      <c r="F83" s="2" t="s">
        <v>255</v>
      </c>
      <c r="G83" s="2" t="s">
        <v>256</v>
      </c>
    </row>
    <row r="84" customFormat="false" ht="31.5" hidden="false" customHeight="true" outlineLevel="0" collapsed="false">
      <c r="A84" s="2" t="s">
        <v>224</v>
      </c>
      <c r="B84" s="2" t="s">
        <v>139</v>
      </c>
      <c r="C84" s="2" t="s">
        <v>260</v>
      </c>
      <c r="D84" s="4" t="n">
        <v>46402</v>
      </c>
      <c r="E84" s="3" t="n">
        <v>73000000</v>
      </c>
      <c r="F84" s="2" t="s">
        <v>255</v>
      </c>
      <c r="G84" s="2" t="s">
        <v>256</v>
      </c>
    </row>
    <row r="85" customFormat="false" ht="31.5" hidden="false" customHeight="true" outlineLevel="0" collapsed="false">
      <c r="A85" s="2" t="s">
        <v>225</v>
      </c>
      <c r="B85" s="2" t="s">
        <v>141</v>
      </c>
      <c r="C85" s="2" t="s">
        <v>261</v>
      </c>
      <c r="D85" s="4" t="n">
        <v>46402</v>
      </c>
      <c r="E85" s="3" t="n">
        <v>58000000</v>
      </c>
      <c r="F85" s="2" t="s">
        <v>255</v>
      </c>
      <c r="G85" s="2" t="s">
        <v>256</v>
      </c>
    </row>
    <row r="86" customFormat="false" ht="31.5" hidden="false" customHeight="true" outlineLevel="0" collapsed="false">
      <c r="A86" s="2" t="s">
        <v>226</v>
      </c>
      <c r="B86" s="2" t="s">
        <v>143</v>
      </c>
      <c r="C86" s="2" t="s">
        <v>262</v>
      </c>
      <c r="D86" s="4" t="n">
        <v>46402</v>
      </c>
      <c r="E86" s="3" t="n">
        <v>49000000</v>
      </c>
      <c r="F86" s="2" t="s">
        <v>255</v>
      </c>
      <c r="G86" s="2" t="s">
        <v>256</v>
      </c>
    </row>
    <row r="87" customFormat="false" ht="31.5" hidden="false" customHeight="true" outlineLevel="0" collapsed="false">
      <c r="A87" s="2" t="s">
        <v>227</v>
      </c>
      <c r="B87" s="2" t="s">
        <v>145</v>
      </c>
      <c r="C87" s="2" t="s">
        <v>263</v>
      </c>
      <c r="D87" s="4" t="n">
        <v>46402</v>
      </c>
      <c r="E87" s="3" t="n">
        <v>39000000</v>
      </c>
      <c r="F87" s="2" t="s">
        <v>255</v>
      </c>
      <c r="G87" s="2" t="s">
        <v>256</v>
      </c>
    </row>
    <row r="88" customFormat="false" ht="31.5" hidden="false" customHeight="true" outlineLevel="0" collapsed="false">
      <c r="A88" s="2" t="s">
        <v>228</v>
      </c>
      <c r="B88" s="2" t="s">
        <v>147</v>
      </c>
      <c r="C88" s="2" t="s">
        <v>264</v>
      </c>
      <c r="D88" s="4" t="n">
        <v>46402</v>
      </c>
      <c r="E88" s="3" t="n">
        <v>29000000</v>
      </c>
      <c r="F88" s="2" t="s">
        <v>255</v>
      </c>
      <c r="G88" s="2" t="s">
        <v>256</v>
      </c>
    </row>
    <row r="89" customFormat="false" ht="31.5" hidden="false" customHeight="true" outlineLevel="0" collapsed="false">
      <c r="A89" s="2" t="s">
        <v>229</v>
      </c>
      <c r="B89" s="2" t="s">
        <v>149</v>
      </c>
      <c r="C89" s="2" t="s">
        <v>265</v>
      </c>
      <c r="D89" s="4" t="n">
        <v>46402</v>
      </c>
      <c r="E89" s="3" t="n">
        <v>22000000</v>
      </c>
      <c r="F89" s="2" t="s">
        <v>255</v>
      </c>
      <c r="G89" s="2" t="s">
        <v>256</v>
      </c>
    </row>
    <row r="90" customFormat="false" ht="31.5" hidden="false" customHeight="true" outlineLevel="0" collapsed="false">
      <c r="A90" s="2" t="s">
        <v>230</v>
      </c>
      <c r="B90" s="2" t="s">
        <v>135</v>
      </c>
      <c r="C90" s="2" t="s">
        <v>258</v>
      </c>
      <c r="D90" s="4" t="n">
        <v>46409</v>
      </c>
      <c r="E90" s="3" t="n">
        <v>127000000</v>
      </c>
      <c r="F90" s="2" t="s">
        <v>255</v>
      </c>
      <c r="G90" s="2" t="s">
        <v>256</v>
      </c>
    </row>
    <row r="91" customFormat="false" ht="31.5" hidden="false" customHeight="true" outlineLevel="0" collapsed="false">
      <c r="A91" s="2" t="s">
        <v>231</v>
      </c>
      <c r="B91" s="2" t="s">
        <v>137</v>
      </c>
      <c r="C91" s="2" t="s">
        <v>259</v>
      </c>
      <c r="D91" s="4" t="n">
        <v>46409</v>
      </c>
      <c r="E91" s="3" t="n">
        <v>102000000</v>
      </c>
      <c r="F91" s="2" t="s">
        <v>255</v>
      </c>
      <c r="G91" s="2" t="s">
        <v>256</v>
      </c>
    </row>
    <row r="92" customFormat="false" ht="31.5" hidden="false" customHeight="true" outlineLevel="0" collapsed="false">
      <c r="A92" s="2" t="s">
        <v>232</v>
      </c>
      <c r="B92" s="2" t="s">
        <v>139</v>
      </c>
      <c r="C92" s="2" t="s">
        <v>260</v>
      </c>
      <c r="D92" s="4" t="n">
        <v>46409</v>
      </c>
      <c r="E92" s="3" t="n">
        <v>76000000</v>
      </c>
      <c r="F92" s="2" t="s">
        <v>255</v>
      </c>
      <c r="G92" s="2" t="s">
        <v>256</v>
      </c>
    </row>
    <row r="93" customFormat="false" ht="31.5" hidden="false" customHeight="true" outlineLevel="0" collapsed="false">
      <c r="A93" s="2" t="s">
        <v>233</v>
      </c>
      <c r="B93" s="2" t="s">
        <v>141</v>
      </c>
      <c r="C93" s="2" t="s">
        <v>261</v>
      </c>
      <c r="D93" s="4" t="n">
        <v>46409</v>
      </c>
      <c r="E93" s="3" t="n">
        <v>61000000</v>
      </c>
      <c r="F93" s="2" t="s">
        <v>255</v>
      </c>
      <c r="G93" s="2" t="s">
        <v>256</v>
      </c>
    </row>
    <row r="94" customFormat="false" ht="31.5" hidden="false" customHeight="true" outlineLevel="0" collapsed="false">
      <c r="A94" s="2" t="s">
        <v>234</v>
      </c>
      <c r="B94" s="2" t="s">
        <v>143</v>
      </c>
      <c r="C94" s="2" t="s">
        <v>262</v>
      </c>
      <c r="D94" s="4" t="n">
        <v>46409</v>
      </c>
      <c r="E94" s="3" t="n">
        <v>51000000</v>
      </c>
      <c r="F94" s="2" t="s">
        <v>255</v>
      </c>
      <c r="G94" s="2" t="s">
        <v>256</v>
      </c>
    </row>
    <row r="95" customFormat="false" ht="31.5" hidden="false" customHeight="true" outlineLevel="0" collapsed="false">
      <c r="A95" s="2" t="s">
        <v>235</v>
      </c>
      <c r="B95" s="2" t="s">
        <v>145</v>
      </c>
      <c r="C95" s="2" t="s">
        <v>263</v>
      </c>
      <c r="D95" s="4" t="n">
        <v>46409</v>
      </c>
      <c r="E95" s="3" t="n">
        <v>40000000</v>
      </c>
      <c r="F95" s="2" t="s">
        <v>255</v>
      </c>
      <c r="G95" s="2" t="s">
        <v>256</v>
      </c>
    </row>
    <row r="96" customFormat="false" ht="31.5" hidden="false" customHeight="true" outlineLevel="0" collapsed="false">
      <c r="A96" s="2" t="s">
        <v>236</v>
      </c>
      <c r="B96" s="2" t="s">
        <v>147</v>
      </c>
      <c r="C96" s="2" t="s">
        <v>264</v>
      </c>
      <c r="D96" s="4" t="n">
        <v>46409</v>
      </c>
      <c r="E96" s="3" t="n">
        <v>30000000</v>
      </c>
      <c r="F96" s="2" t="s">
        <v>255</v>
      </c>
      <c r="G96" s="2" t="s">
        <v>256</v>
      </c>
    </row>
    <row r="97" customFormat="false" ht="31.5" hidden="false" customHeight="true" outlineLevel="0" collapsed="false">
      <c r="A97" s="2" t="s">
        <v>237</v>
      </c>
      <c r="B97" s="2" t="s">
        <v>149</v>
      </c>
      <c r="C97" s="2" t="s">
        <v>265</v>
      </c>
      <c r="D97" s="4" t="n">
        <v>46409</v>
      </c>
      <c r="E97" s="3" t="n">
        <v>23000000</v>
      </c>
      <c r="F97" s="2" t="s">
        <v>255</v>
      </c>
      <c r="G97" s="2" t="s">
        <v>256</v>
      </c>
    </row>
    <row r="98" customFormat="false" ht="31.5" hidden="false" customHeight="true" outlineLevel="0" collapsed="false">
      <c r="A98" s="2" t="s">
        <v>238</v>
      </c>
      <c r="B98" s="2" t="s">
        <v>135</v>
      </c>
      <c r="C98" s="2" t="s">
        <v>258</v>
      </c>
      <c r="D98" s="4" t="n">
        <v>46416</v>
      </c>
      <c r="E98" s="3" t="n">
        <v>130000000</v>
      </c>
      <c r="F98" s="2" t="s">
        <v>255</v>
      </c>
      <c r="G98" s="2" t="s">
        <v>256</v>
      </c>
    </row>
    <row r="99" customFormat="false" ht="31.5" hidden="false" customHeight="true" outlineLevel="0" collapsed="false">
      <c r="A99" s="2" t="s">
        <v>239</v>
      </c>
      <c r="B99" s="2" t="s">
        <v>137</v>
      </c>
      <c r="C99" s="2" t="s">
        <v>259</v>
      </c>
      <c r="D99" s="4" t="n">
        <v>46416</v>
      </c>
      <c r="E99" s="3" t="n">
        <v>104000000</v>
      </c>
      <c r="F99" s="2" t="s">
        <v>255</v>
      </c>
      <c r="G99" s="2" t="s">
        <v>256</v>
      </c>
    </row>
    <row r="100" customFormat="false" ht="31.5" hidden="false" customHeight="true" outlineLevel="0" collapsed="false">
      <c r="A100" s="2" t="s">
        <v>240</v>
      </c>
      <c r="B100" s="2" t="s">
        <v>139</v>
      </c>
      <c r="C100" s="2" t="s">
        <v>260</v>
      </c>
      <c r="D100" s="4" t="n">
        <v>46416</v>
      </c>
      <c r="E100" s="3" t="n">
        <v>78000000</v>
      </c>
      <c r="F100" s="2" t="s">
        <v>255</v>
      </c>
      <c r="G100" s="2" t="s">
        <v>256</v>
      </c>
    </row>
    <row r="101" customFormat="false" ht="31.5" hidden="false" customHeight="true" outlineLevel="0" collapsed="false">
      <c r="A101" s="2" t="s">
        <v>241</v>
      </c>
      <c r="B101" s="2" t="s">
        <v>141</v>
      </c>
      <c r="C101" s="2" t="s">
        <v>261</v>
      </c>
      <c r="D101" s="4" t="n">
        <v>46416</v>
      </c>
      <c r="E101" s="3" t="n">
        <v>62000000</v>
      </c>
      <c r="F101" s="2" t="s">
        <v>255</v>
      </c>
      <c r="G101" s="2" t="s">
        <v>256</v>
      </c>
    </row>
    <row r="102" customFormat="false" ht="31.5" hidden="false" customHeight="true" outlineLevel="0" collapsed="false">
      <c r="A102" s="2" t="s">
        <v>242</v>
      </c>
      <c r="B102" s="2" t="s">
        <v>143</v>
      </c>
      <c r="C102" s="2" t="s">
        <v>262</v>
      </c>
      <c r="D102" s="4" t="n">
        <v>46416</v>
      </c>
      <c r="E102" s="3" t="n">
        <v>52000000</v>
      </c>
      <c r="F102" s="2" t="s">
        <v>255</v>
      </c>
      <c r="G102" s="2" t="s">
        <v>256</v>
      </c>
    </row>
    <row r="103" customFormat="false" ht="31.5" hidden="false" customHeight="true" outlineLevel="0" collapsed="false">
      <c r="A103" s="2" t="s">
        <v>243</v>
      </c>
      <c r="B103" s="2" t="s">
        <v>145</v>
      </c>
      <c r="C103" s="2" t="s">
        <v>263</v>
      </c>
      <c r="D103" s="4" t="n">
        <v>46416</v>
      </c>
      <c r="E103" s="3" t="n">
        <v>41000000</v>
      </c>
      <c r="F103" s="2" t="s">
        <v>255</v>
      </c>
      <c r="G103" s="2" t="s">
        <v>256</v>
      </c>
    </row>
    <row r="104" customFormat="false" ht="31.5" hidden="false" customHeight="true" outlineLevel="0" collapsed="false">
      <c r="A104" s="2" t="s">
        <v>244</v>
      </c>
      <c r="B104" s="2" t="s">
        <v>147</v>
      </c>
      <c r="C104" s="2" t="s">
        <v>264</v>
      </c>
      <c r="D104" s="4" t="n">
        <v>46416</v>
      </c>
      <c r="E104" s="3" t="n">
        <v>31000000</v>
      </c>
      <c r="F104" s="2" t="s">
        <v>255</v>
      </c>
      <c r="G104" s="2" t="s">
        <v>256</v>
      </c>
    </row>
    <row r="105" customFormat="false" ht="31.5" hidden="false" customHeight="true" outlineLevel="0" collapsed="false">
      <c r="A105" s="2" t="s">
        <v>245</v>
      </c>
      <c r="B105" s="2" t="s">
        <v>149</v>
      </c>
      <c r="C105" s="2" t="s">
        <v>265</v>
      </c>
      <c r="D105" s="4" t="n">
        <v>46416</v>
      </c>
      <c r="E105" s="3" t="n">
        <v>22000000</v>
      </c>
      <c r="F105" s="2" t="s">
        <v>255</v>
      </c>
      <c r="G105" s="2" t="s">
        <v>256</v>
      </c>
    </row>
  </sheetData>
  <autoFilter ref="A1:G105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20.18"/>
  </cols>
  <sheetData>
    <row r="1" customFormat="false" ht="36" hidden="false" customHeight="true" outlineLevel="0" collapsed="false">
      <c r="A1" s="1" t="s">
        <v>248</v>
      </c>
      <c r="B1" s="1" t="s">
        <v>18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267</v>
      </c>
    </row>
    <row r="2" customFormat="false" ht="31.5" hidden="false" customHeight="true" outlineLevel="0" collapsed="false">
      <c r="A2" s="2" t="s">
        <v>38</v>
      </c>
      <c r="B2" s="2" t="s">
        <v>24</v>
      </c>
      <c r="C2" s="2" t="s">
        <v>254</v>
      </c>
      <c r="D2" s="2" t="s">
        <v>268</v>
      </c>
      <c r="E2" s="3" t="n">
        <v>92000000</v>
      </c>
      <c r="F2" s="2" t="s">
        <v>255</v>
      </c>
      <c r="G2" s="2" t="s">
        <v>269</v>
      </c>
      <c r="H2" s="2" t="s">
        <v>270</v>
      </c>
    </row>
    <row r="3" customFormat="false" ht="31.5" hidden="false" customHeight="true" outlineLevel="0" collapsed="false">
      <c r="A3" s="2" t="s">
        <v>271</v>
      </c>
      <c r="B3" s="2" t="s">
        <v>272</v>
      </c>
      <c r="C3" s="2" t="s">
        <v>273</v>
      </c>
      <c r="D3" s="2"/>
      <c r="E3" s="3" t="n">
        <v>90000000</v>
      </c>
      <c r="F3" s="2" t="s">
        <v>274</v>
      </c>
      <c r="G3" s="2" t="s">
        <v>275</v>
      </c>
      <c r="H3" s="2" t="s">
        <v>276</v>
      </c>
    </row>
    <row r="4" customFormat="false" ht="31.5" hidden="false" customHeight="true" outlineLevel="0" collapsed="false">
      <c r="A4" s="2" t="s">
        <v>277</v>
      </c>
      <c r="B4" s="2" t="s">
        <v>278</v>
      </c>
      <c r="C4" s="2" t="s">
        <v>279</v>
      </c>
      <c r="D4" s="2" t="s">
        <v>280</v>
      </c>
      <c r="E4" s="3" t="n">
        <v>75000000</v>
      </c>
      <c r="F4" s="2" t="s">
        <v>281</v>
      </c>
      <c r="G4" s="2" t="s">
        <v>282</v>
      </c>
      <c r="H4" s="2" t="s">
        <v>283</v>
      </c>
    </row>
    <row r="5" customFormat="false" ht="31.5" hidden="false" customHeight="true" outlineLevel="0" collapsed="false">
      <c r="A5" s="2" t="s">
        <v>284</v>
      </c>
      <c r="B5" s="2" t="s">
        <v>285</v>
      </c>
      <c r="C5" s="2" t="s">
        <v>286</v>
      </c>
      <c r="D5" s="2" t="s">
        <v>287</v>
      </c>
      <c r="E5" s="3" t="n">
        <v>35000000</v>
      </c>
      <c r="F5" s="2" t="s">
        <v>255</v>
      </c>
      <c r="G5" s="2" t="s">
        <v>288</v>
      </c>
      <c r="H5" s="2" t="s">
        <v>289</v>
      </c>
    </row>
    <row r="6" customFormat="false" ht="31.5" hidden="false" customHeight="true" outlineLevel="0" collapsed="false">
      <c r="A6" s="2" t="s">
        <v>151</v>
      </c>
      <c r="B6" s="2" t="s">
        <v>137</v>
      </c>
      <c r="C6" s="2" t="s">
        <v>259</v>
      </c>
      <c r="D6" s="2" t="s">
        <v>290</v>
      </c>
      <c r="E6" s="3" t="n">
        <v>88000000</v>
      </c>
      <c r="F6" s="2" t="s">
        <v>255</v>
      </c>
      <c r="G6" s="2" t="s">
        <v>269</v>
      </c>
      <c r="H6" s="2" t="s">
        <v>270</v>
      </c>
    </row>
    <row r="7" customFormat="false" ht="31.5" hidden="false" customHeight="true" outlineLevel="0" collapsed="false">
      <c r="A7" s="2" t="s">
        <v>291</v>
      </c>
      <c r="B7" s="2" t="s">
        <v>272</v>
      </c>
      <c r="C7" s="2" t="s">
        <v>273</v>
      </c>
      <c r="D7" s="2"/>
      <c r="E7" s="3" t="n">
        <v>60000000</v>
      </c>
      <c r="F7" s="2" t="s">
        <v>274</v>
      </c>
      <c r="G7" s="2" t="s">
        <v>275</v>
      </c>
      <c r="H7" s="2" t="s">
        <v>276</v>
      </c>
    </row>
    <row r="8" customFormat="false" ht="31.5" hidden="false" customHeight="true" outlineLevel="0" collapsed="false">
      <c r="A8" s="2" t="s">
        <v>292</v>
      </c>
      <c r="B8" s="2" t="s">
        <v>278</v>
      </c>
      <c r="C8" s="2" t="s">
        <v>279</v>
      </c>
      <c r="D8" s="2" t="s">
        <v>280</v>
      </c>
      <c r="E8" s="3" t="n">
        <v>55000000</v>
      </c>
      <c r="F8" s="2" t="s">
        <v>281</v>
      </c>
      <c r="G8" s="2" t="s">
        <v>282</v>
      </c>
      <c r="H8" s="2" t="s">
        <v>283</v>
      </c>
    </row>
    <row r="9" customFormat="false" ht="31.5" hidden="false" customHeight="true" outlineLevel="0" collapsed="false">
      <c r="A9" s="2" t="s">
        <v>293</v>
      </c>
      <c r="B9" s="2" t="s">
        <v>285</v>
      </c>
      <c r="C9" s="2" t="s">
        <v>286</v>
      </c>
      <c r="D9" s="2" t="s">
        <v>287</v>
      </c>
      <c r="E9" s="3" t="n">
        <v>25000000</v>
      </c>
      <c r="F9" s="2" t="s">
        <v>255</v>
      </c>
      <c r="G9" s="2" t="s">
        <v>288</v>
      </c>
      <c r="H9" s="2" t="s">
        <v>289</v>
      </c>
    </row>
  </sheetData>
  <autoFilter ref="A1:H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0" min="1" style="0" width="20.18"/>
  </cols>
  <sheetData>
    <row r="1" customFormat="false" ht="36" hidden="false" customHeight="true" outlineLevel="0" collapsed="false">
      <c r="A1" s="1" t="s">
        <v>294</v>
      </c>
      <c r="B1" s="1" t="s">
        <v>295</v>
      </c>
      <c r="C1" s="1" t="s">
        <v>296</v>
      </c>
      <c r="D1" s="1" t="s">
        <v>297</v>
      </c>
      <c r="E1" s="1" t="s">
        <v>21</v>
      </c>
      <c r="F1" s="1" t="s">
        <v>134</v>
      </c>
      <c r="G1" s="1" t="s">
        <v>298</v>
      </c>
      <c r="H1" s="1" t="s">
        <v>299</v>
      </c>
      <c r="I1" s="1" t="s">
        <v>300</v>
      </c>
      <c r="J1" s="1" t="s">
        <v>301</v>
      </c>
    </row>
    <row r="2" customFormat="false" ht="31.5" hidden="false" customHeight="true" outlineLevel="0" collapsed="false">
      <c r="A2" s="3" t="n">
        <v>1</v>
      </c>
      <c r="B2" s="4" t="n">
        <v>46328</v>
      </c>
      <c r="C2" s="4" t="n">
        <v>46334</v>
      </c>
      <c r="D2" s="3" t="n">
        <f aca="false">기준!B2</f>
        <v>240000000</v>
      </c>
      <c r="E2" s="3" t="n">
        <f aca="false">SUMIFS(현금일정!E2:E626,현금일정!A2:A626,"기본",현금일정!C2:C626,"받을 돈",현금일정!D2:D626,"&gt;="&amp;B2,현금일정!D2:D626,"&lt;="&amp;C2)</f>
        <v>420000000</v>
      </c>
      <c r="F2" s="3" t="n">
        <f aca="false">SUMIFS(현금일정!E2:E626,현금일정!A2:A626,"기본",현금일정!C2:C626,"줄 돈",현금일정!D2:D626,"&gt;="&amp;B2,현금일정!D2:D626,"&lt;="&amp;C2)</f>
        <v>400000000</v>
      </c>
      <c r="G2" s="3" t="n">
        <f aca="false">D2+E2-F2</f>
        <v>260000000</v>
      </c>
      <c r="H2" s="3" t="n">
        <f aca="false">MAX(0,기준!$B$3-G2)</f>
        <v>0</v>
      </c>
      <c r="I2" s="3" t="n">
        <f aca="false">MAX(0,-G2)</f>
        <v>0</v>
      </c>
      <c r="J2" s="3" t="str">
        <f aca="false">IF(G2&lt;0,"현금 부족",IF(G2&lt;기준!$B$3,"최소 보유 미달","정상"))</f>
        <v>정상</v>
      </c>
    </row>
    <row r="3" customFormat="false" ht="31.5" hidden="false" customHeight="true" outlineLevel="0" collapsed="false">
      <c r="A3" s="3" t="n">
        <v>2</v>
      </c>
      <c r="B3" s="4" t="n">
        <v>46335</v>
      </c>
      <c r="C3" s="4" t="n">
        <v>46341</v>
      </c>
      <c r="D3" s="3" t="n">
        <f aca="false">G2</f>
        <v>260000000</v>
      </c>
      <c r="E3" s="3" t="n">
        <f aca="false">SUMIFS(현금일정!E2:E626,현금일정!A2:A626,"기본",현금일정!C2:C626,"받을 돈",현금일정!D2:D626,"&gt;="&amp;B3,현금일정!D2:D626,"&lt;="&amp;C3)</f>
        <v>460000000</v>
      </c>
      <c r="F3" s="3" t="n">
        <f aca="false">SUMIFS(현금일정!E2:E626,현금일정!A2:A626,"기본",현금일정!C2:C626,"줄 돈",현금일정!D2:D626,"&gt;="&amp;B3,현금일정!D2:D626,"&lt;="&amp;C3)</f>
        <v>440000000</v>
      </c>
      <c r="G3" s="3" t="n">
        <f aca="false">D3+E3-F3</f>
        <v>280000000</v>
      </c>
      <c r="H3" s="3" t="n">
        <f aca="false">MAX(0,기준!$B$3-G3)</f>
        <v>0</v>
      </c>
      <c r="I3" s="3" t="n">
        <f aca="false">MAX(0,-G3)</f>
        <v>0</v>
      </c>
      <c r="J3" s="3" t="str">
        <f aca="false">IF(G3&lt;0,"현금 부족",IF(G3&lt;기준!$B$3,"최소 보유 미달","정상"))</f>
        <v>정상</v>
      </c>
    </row>
    <row r="4" customFormat="false" ht="31.5" hidden="false" customHeight="true" outlineLevel="0" collapsed="false">
      <c r="A4" s="3" t="n">
        <v>3</v>
      </c>
      <c r="B4" s="4" t="n">
        <v>46342</v>
      </c>
      <c r="C4" s="4" t="n">
        <v>46348</v>
      </c>
      <c r="D4" s="3" t="n">
        <f aca="false">G3</f>
        <v>280000000</v>
      </c>
      <c r="E4" s="3" t="n">
        <f aca="false">SUMIFS(현금일정!E2:E626,현금일정!A2:A626,"기본",현금일정!C2:C626,"받을 돈",현금일정!D2:D626,"&gt;="&amp;B4,현금일정!D2:D626,"&lt;="&amp;C4)</f>
        <v>300000000</v>
      </c>
      <c r="F4" s="3" t="n">
        <f aca="false">SUMIFS(현금일정!E2:E626,현금일정!A2:A626,"기본",현금일정!C2:C626,"줄 돈",현금일정!D2:D626,"&gt;="&amp;B4,현금일정!D2:D626,"&lt;="&amp;C4)</f>
        <v>520000000</v>
      </c>
      <c r="G4" s="3" t="n">
        <f aca="false">D4+E4-F4</f>
        <v>60000000</v>
      </c>
      <c r="H4" s="3" t="n">
        <f aca="false">MAX(0,기준!$B$3-G4)</f>
        <v>40000000</v>
      </c>
      <c r="I4" s="3" t="n">
        <f aca="false">MAX(0,-G4)</f>
        <v>0</v>
      </c>
      <c r="J4" s="3" t="str">
        <f aca="false">IF(G4&lt;0,"현금 부족",IF(G4&lt;기준!$B$3,"최소 보유 미달","정상"))</f>
        <v>최소 보유 미달</v>
      </c>
    </row>
    <row r="5" customFormat="false" ht="31.5" hidden="false" customHeight="true" outlineLevel="0" collapsed="false">
      <c r="A5" s="3" t="n">
        <v>4</v>
      </c>
      <c r="B5" s="4" t="n">
        <v>46349</v>
      </c>
      <c r="C5" s="4" t="n">
        <v>46355</v>
      </c>
      <c r="D5" s="3" t="n">
        <f aca="false">G4</f>
        <v>60000000</v>
      </c>
      <c r="E5" s="3" t="n">
        <f aca="false">SUMIFS(현금일정!E2:E626,현금일정!A2:A626,"기본",현금일정!C2:C626,"받을 돈",현금일정!D2:D626,"&gt;="&amp;B5,현금일정!D2:D626,"&lt;="&amp;C5)</f>
        <v>500000000</v>
      </c>
      <c r="F5" s="3" t="n">
        <f aca="false">SUMIFS(현금일정!E2:E626,현금일정!A2:A626,"기본",현금일정!C2:C626,"줄 돈",현금일정!D2:D626,"&gt;="&amp;B5,현금일정!D2:D626,"&lt;="&amp;C5)</f>
        <v>420000000</v>
      </c>
      <c r="G5" s="3" t="n">
        <f aca="false">D5+E5-F5</f>
        <v>140000000</v>
      </c>
      <c r="H5" s="3" t="n">
        <f aca="false">MAX(0,기준!$B$3-G5)</f>
        <v>0</v>
      </c>
      <c r="I5" s="3" t="n">
        <f aca="false">MAX(0,-G5)</f>
        <v>0</v>
      </c>
      <c r="J5" s="3" t="str">
        <f aca="false">IF(G5&lt;0,"현금 부족",IF(G5&lt;기준!$B$3,"최소 보유 미달","정상"))</f>
        <v>정상</v>
      </c>
    </row>
    <row r="6" customFormat="false" ht="31.5" hidden="false" customHeight="true" outlineLevel="0" collapsed="false">
      <c r="A6" s="3" t="n">
        <v>5</v>
      </c>
      <c r="B6" s="4" t="n">
        <v>46356</v>
      </c>
      <c r="C6" s="4" t="n">
        <v>46362</v>
      </c>
      <c r="D6" s="3" t="n">
        <f aca="false">G5</f>
        <v>140000000</v>
      </c>
      <c r="E6" s="3" t="n">
        <f aca="false">SUMIFS(현금일정!E2:E626,현금일정!A2:A626,"기본",현금일정!C2:C626,"받을 돈",현금일정!D2:D626,"&gt;="&amp;B6,현금일정!D2:D626,"&lt;="&amp;C6)</f>
        <v>450000000</v>
      </c>
      <c r="F6" s="3" t="n">
        <f aca="false">SUMIFS(현금일정!E2:E626,현금일정!A2:A626,"기본",현금일정!C2:C626,"줄 돈",현금일정!D2:D626,"&gt;="&amp;B6,현금일정!D2:D626,"&lt;="&amp;C6)</f>
        <v>460000000</v>
      </c>
      <c r="G6" s="3" t="n">
        <f aca="false">D6+E6-F6</f>
        <v>130000000</v>
      </c>
      <c r="H6" s="3" t="n">
        <f aca="false">MAX(0,기준!$B$3-G6)</f>
        <v>0</v>
      </c>
      <c r="I6" s="3" t="n">
        <f aca="false">MAX(0,-G6)</f>
        <v>0</v>
      </c>
      <c r="J6" s="3" t="str">
        <f aca="false">IF(G6&lt;0,"현금 부족",IF(G6&lt;기준!$B$3,"최소 보유 미달","정상"))</f>
        <v>정상</v>
      </c>
    </row>
    <row r="7" customFormat="false" ht="31.5" hidden="false" customHeight="true" outlineLevel="0" collapsed="false">
      <c r="A7" s="3" t="n">
        <v>6</v>
      </c>
      <c r="B7" s="4" t="n">
        <v>46363</v>
      </c>
      <c r="C7" s="4" t="n">
        <v>46369</v>
      </c>
      <c r="D7" s="3" t="n">
        <f aca="false">G6</f>
        <v>130000000</v>
      </c>
      <c r="E7" s="3" t="n">
        <f aca="false">SUMIFS(현금일정!E2:E626,현금일정!A2:A626,"기본",현금일정!C2:C626,"받을 돈",현금일정!D2:D626,"&gt;="&amp;B7,현금일정!D2:D626,"&lt;="&amp;C7)</f>
        <v>480000000</v>
      </c>
      <c r="F7" s="3" t="n">
        <f aca="false">SUMIFS(현금일정!E2:E626,현금일정!A2:A626,"기본",현금일정!C2:C626,"줄 돈",현금일정!D2:D626,"&gt;="&amp;B7,현금일정!D2:D626,"&lt;="&amp;C7)</f>
        <v>470000000</v>
      </c>
      <c r="G7" s="3" t="n">
        <f aca="false">D7+E7-F7</f>
        <v>140000000</v>
      </c>
      <c r="H7" s="3" t="n">
        <f aca="false">MAX(0,기준!$B$3-G7)</f>
        <v>0</v>
      </c>
      <c r="I7" s="3" t="n">
        <f aca="false">MAX(0,-G7)</f>
        <v>0</v>
      </c>
      <c r="J7" s="3" t="str">
        <f aca="false">IF(G7&lt;0,"현금 부족",IF(G7&lt;기준!$B$3,"최소 보유 미달","정상"))</f>
        <v>정상</v>
      </c>
    </row>
    <row r="8" customFormat="false" ht="31.5" hidden="false" customHeight="true" outlineLevel="0" collapsed="false">
      <c r="A8" s="3" t="n">
        <v>7</v>
      </c>
      <c r="B8" s="4" t="n">
        <v>46370</v>
      </c>
      <c r="C8" s="4" t="n">
        <v>46376</v>
      </c>
      <c r="D8" s="3" t="n">
        <f aca="false">G7</f>
        <v>140000000</v>
      </c>
      <c r="E8" s="3" t="n">
        <f aca="false">SUMIFS(현금일정!E2:E626,현금일정!A2:A626,"기본",현금일정!C2:C626,"받을 돈",현금일정!D2:D626,"&gt;="&amp;B8,현금일정!D2:D626,"&lt;="&amp;C8)</f>
        <v>520000000</v>
      </c>
      <c r="F8" s="3" t="n">
        <f aca="false">SUMIFS(현금일정!E2:E626,현금일정!A2:A626,"기본",현금일정!C2:C626,"줄 돈",현금일정!D2:D626,"&gt;="&amp;B8,현금일정!D2:D626,"&lt;="&amp;C8)</f>
        <v>480000000</v>
      </c>
      <c r="G8" s="3" t="n">
        <f aca="false">D8+E8-F8</f>
        <v>180000000</v>
      </c>
      <c r="H8" s="3" t="n">
        <f aca="false">MAX(0,기준!$B$3-G8)</f>
        <v>0</v>
      </c>
      <c r="I8" s="3" t="n">
        <f aca="false">MAX(0,-G8)</f>
        <v>0</v>
      </c>
      <c r="J8" s="3" t="str">
        <f aca="false">IF(G8&lt;0,"현금 부족",IF(G8&lt;기준!$B$3,"최소 보유 미달","정상"))</f>
        <v>정상</v>
      </c>
    </row>
    <row r="9" customFormat="false" ht="31.5" hidden="false" customHeight="true" outlineLevel="0" collapsed="false">
      <c r="A9" s="3" t="n">
        <v>8</v>
      </c>
      <c r="B9" s="4" t="n">
        <v>46377</v>
      </c>
      <c r="C9" s="4" t="n">
        <v>46383</v>
      </c>
      <c r="D9" s="3" t="n">
        <f aca="false">G8</f>
        <v>180000000</v>
      </c>
      <c r="E9" s="3" t="n">
        <f aca="false">SUMIFS(현금일정!E2:E626,현금일정!A2:A626,"기본",현금일정!C2:C626,"받을 돈",현금일정!D2:D626,"&gt;="&amp;B9,현금일정!D2:D626,"&lt;="&amp;C9)</f>
        <v>460000000</v>
      </c>
      <c r="F9" s="3" t="n">
        <f aca="false">SUMIFS(현금일정!E2:E626,현금일정!A2:A626,"기본",현금일정!C2:C626,"줄 돈",현금일정!D2:D626,"&gt;="&amp;B9,현금일정!D2:D626,"&lt;="&amp;C9)</f>
        <v>490000000</v>
      </c>
      <c r="G9" s="3" t="n">
        <f aca="false">D9+E9-F9</f>
        <v>150000000</v>
      </c>
      <c r="H9" s="3" t="n">
        <f aca="false">MAX(0,기준!$B$3-G9)</f>
        <v>0</v>
      </c>
      <c r="I9" s="3" t="n">
        <f aca="false">MAX(0,-G9)</f>
        <v>0</v>
      </c>
      <c r="J9" s="3" t="str">
        <f aca="false">IF(G9&lt;0,"현금 부족",IF(G9&lt;기준!$B$3,"최소 보유 미달","정상"))</f>
        <v>정상</v>
      </c>
    </row>
    <row r="10" customFormat="false" ht="31.5" hidden="false" customHeight="true" outlineLevel="0" collapsed="false">
      <c r="A10" s="3" t="n">
        <v>9</v>
      </c>
      <c r="B10" s="4" t="n">
        <v>46384</v>
      </c>
      <c r="C10" s="4" t="n">
        <v>46390</v>
      </c>
      <c r="D10" s="3" t="n">
        <f aca="false">G9</f>
        <v>150000000</v>
      </c>
      <c r="E10" s="3" t="n">
        <f aca="false">SUMIFS(현금일정!E2:E626,현금일정!A2:A626,"기본",현금일정!C2:C626,"받을 돈",현금일정!D2:D626,"&gt;="&amp;B10,현금일정!D2:D626,"&lt;="&amp;C10)</f>
        <v>500000000</v>
      </c>
      <c r="F10" s="3" t="n">
        <f aca="false">SUMIFS(현금일정!E2:E626,현금일정!A2:A626,"기본",현금일정!C2:C626,"줄 돈",현금일정!D2:D626,"&gt;="&amp;B10,현금일정!D2:D626,"&lt;="&amp;C10)</f>
        <v>520000000</v>
      </c>
      <c r="G10" s="3" t="n">
        <f aca="false">D10+E10-F10</f>
        <v>130000000</v>
      </c>
      <c r="H10" s="3" t="n">
        <f aca="false">MAX(0,기준!$B$3-G10)</f>
        <v>0</v>
      </c>
      <c r="I10" s="3" t="n">
        <f aca="false">MAX(0,-G10)</f>
        <v>0</v>
      </c>
      <c r="J10" s="3" t="str">
        <f aca="false">IF(G10&lt;0,"현금 부족",IF(G10&lt;기준!$B$3,"최소 보유 미달","정상"))</f>
        <v>정상</v>
      </c>
    </row>
    <row r="11" customFormat="false" ht="31.5" hidden="false" customHeight="true" outlineLevel="0" collapsed="false">
      <c r="A11" s="3" t="n">
        <v>10</v>
      </c>
      <c r="B11" s="4" t="n">
        <v>46391</v>
      </c>
      <c r="C11" s="4" t="n">
        <v>46397</v>
      </c>
      <c r="D11" s="3" t="n">
        <f aca="false">G10</f>
        <v>130000000</v>
      </c>
      <c r="E11" s="3" t="n">
        <f aca="false">SUMIFS(현금일정!E2:E626,현금일정!A2:A626,"기본",현금일정!C2:C626,"받을 돈",현금일정!D2:D626,"&gt;="&amp;B11,현금일정!D2:D626,"&lt;="&amp;C11)</f>
        <v>510000000</v>
      </c>
      <c r="F11" s="3" t="n">
        <f aca="false">SUMIFS(현금일정!E2:E626,현금일정!A2:A626,"기본",현금일정!C2:C626,"줄 돈",현금일정!D2:D626,"&gt;="&amp;B11,현금일정!D2:D626,"&lt;="&amp;C11)</f>
        <v>500000000</v>
      </c>
      <c r="G11" s="3" t="n">
        <f aca="false">D11+E11-F11</f>
        <v>140000000</v>
      </c>
      <c r="H11" s="3" t="n">
        <f aca="false">MAX(0,기준!$B$3-G11)</f>
        <v>0</v>
      </c>
      <c r="I11" s="3" t="n">
        <f aca="false">MAX(0,-G11)</f>
        <v>0</v>
      </c>
      <c r="J11" s="3" t="str">
        <f aca="false">IF(G11&lt;0,"현금 부족",IF(G11&lt;기준!$B$3,"최소 보유 미달","정상"))</f>
        <v>정상</v>
      </c>
    </row>
    <row r="12" customFormat="false" ht="31.5" hidden="false" customHeight="true" outlineLevel="0" collapsed="false">
      <c r="A12" s="3" t="n">
        <v>11</v>
      </c>
      <c r="B12" s="4" t="n">
        <v>46398</v>
      </c>
      <c r="C12" s="4" t="n">
        <v>46404</v>
      </c>
      <c r="D12" s="3" t="n">
        <f aca="false">G11</f>
        <v>140000000</v>
      </c>
      <c r="E12" s="3" t="n">
        <f aca="false">SUMIFS(현금일정!E2:E626,현금일정!A2:A626,"기본",현금일정!C2:C626,"받을 돈",현금일정!D2:D626,"&gt;="&amp;B12,현금일정!D2:D626,"&lt;="&amp;C12)</f>
        <v>480000000</v>
      </c>
      <c r="F12" s="3" t="n">
        <f aca="false">SUMIFS(현금일정!E2:E626,현금일정!A2:A626,"기본",현금일정!C2:C626,"줄 돈",현금일정!D2:D626,"&gt;="&amp;B12,현금일정!D2:D626,"&lt;="&amp;C12)</f>
        <v>490000000</v>
      </c>
      <c r="G12" s="3" t="n">
        <f aca="false">D12+E12-F12</f>
        <v>130000000</v>
      </c>
      <c r="H12" s="3" t="n">
        <f aca="false">MAX(0,기준!$B$3-G12)</f>
        <v>0</v>
      </c>
      <c r="I12" s="3" t="n">
        <f aca="false">MAX(0,-G12)</f>
        <v>0</v>
      </c>
      <c r="J12" s="3" t="str">
        <f aca="false">IF(G12&lt;0,"현금 부족",IF(G12&lt;기준!$B$3,"최소 보유 미달","정상"))</f>
        <v>정상</v>
      </c>
    </row>
    <row r="13" customFormat="false" ht="31.5" hidden="false" customHeight="true" outlineLevel="0" collapsed="false">
      <c r="A13" s="3" t="n">
        <v>12</v>
      </c>
      <c r="B13" s="4" t="n">
        <v>46405</v>
      </c>
      <c r="C13" s="4" t="n">
        <v>46411</v>
      </c>
      <c r="D13" s="3" t="n">
        <f aca="false">G12</f>
        <v>130000000</v>
      </c>
      <c r="E13" s="3" t="n">
        <f aca="false">SUMIFS(현금일정!E2:E626,현금일정!A2:A626,"기본",현금일정!C2:C626,"받을 돈",현금일정!D2:D626,"&gt;="&amp;B13,현금일정!D2:D626,"&lt;="&amp;C13)</f>
        <v>530000000</v>
      </c>
      <c r="F13" s="3" t="n">
        <f aca="false">SUMIFS(현금일정!E2:E626,현금일정!A2:A626,"기본",현금일정!C2:C626,"줄 돈",현금일정!D2:D626,"&gt;="&amp;B13,현금일정!D2:D626,"&lt;="&amp;C13)</f>
        <v>510000000</v>
      </c>
      <c r="G13" s="3" t="n">
        <f aca="false">D13+E13-F13</f>
        <v>150000000</v>
      </c>
      <c r="H13" s="3" t="n">
        <f aca="false">MAX(0,기준!$B$3-G13)</f>
        <v>0</v>
      </c>
      <c r="I13" s="3" t="n">
        <f aca="false">MAX(0,-G13)</f>
        <v>0</v>
      </c>
      <c r="J13" s="3" t="str">
        <f aca="false">IF(G13&lt;0,"현금 부족",IF(G13&lt;기준!$B$3,"최소 보유 미달","정상"))</f>
        <v>정상</v>
      </c>
    </row>
    <row r="14" customFormat="false" ht="31.5" hidden="false" customHeight="true" outlineLevel="0" collapsed="false">
      <c r="A14" s="3" t="n">
        <v>13</v>
      </c>
      <c r="B14" s="4" t="n">
        <v>46412</v>
      </c>
      <c r="C14" s="4" t="n">
        <v>46418</v>
      </c>
      <c r="D14" s="3" t="n">
        <f aca="false">G13</f>
        <v>150000000</v>
      </c>
      <c r="E14" s="3" t="n">
        <f aca="false">SUMIFS(현금일정!E2:E626,현금일정!A2:A626,"기본",현금일정!C2:C626,"받을 돈",현금일정!D2:D626,"&gt;="&amp;B14,현금일정!D2:D626,"&lt;="&amp;C14)</f>
        <v>520000000</v>
      </c>
      <c r="F14" s="3" t="n">
        <f aca="false">SUMIFS(현금일정!E2:E626,현금일정!A2:A626,"기본",현금일정!C2:C626,"줄 돈",현금일정!D2:D626,"&gt;="&amp;B14,현금일정!D2:D626,"&lt;="&amp;C14)</f>
        <v>520000000</v>
      </c>
      <c r="G14" s="3" t="n">
        <f aca="false">D14+E14-F14</f>
        <v>150000000</v>
      </c>
      <c r="H14" s="3" t="n">
        <f aca="false">MAX(0,기준!$B$3-G14)</f>
        <v>0</v>
      </c>
      <c r="I14" s="3" t="n">
        <f aca="false">MAX(0,-G14)</f>
        <v>0</v>
      </c>
      <c r="J14" s="3" t="str">
        <f aca="false">IF(G14&lt;0,"현금 부족",IF(G14&lt;기준!$B$3,"최소 보유 미달","정상"))</f>
        <v>정상</v>
      </c>
    </row>
    <row r="15" customFormat="false" ht="31.5" hidden="false" customHeight="true" outlineLevel="0" collapsed="false">
      <c r="A15" s="2" t="s">
        <v>302</v>
      </c>
      <c r="B15" s="2"/>
      <c r="C15" s="2"/>
      <c r="D15" s="2"/>
      <c r="E15" s="3" t="n">
        <f aca="false">SUM(E2:E14)</f>
        <v>6130000000</v>
      </c>
      <c r="F15" s="3" t="n">
        <f aca="false">SUM(F2:F14)</f>
        <v>6220000000</v>
      </c>
      <c r="G15" s="3" t="n">
        <f aca="false">G14</f>
        <v>150000000</v>
      </c>
      <c r="H15" s="2"/>
      <c r="I15" s="2"/>
      <c r="J15" s="2"/>
    </row>
  </sheetData>
  <autoFilter ref="A1:J15"/>
  <conditionalFormatting sqref="G2:G14">
    <cfRule type="cellIs" priority="2" operator="lessThan" aboveAverage="0" equalAverage="0" bottom="0" percent="0" rank="0" text="" dxfId="3">
      <formula>0</formula>
    </cfRule>
    <cfRule type="cellIs" priority="3" operator="between" aboveAverage="0" equalAverage="0" bottom="0" percent="0" rank="0" text="" dxfId="4">
      <formula>0</formula>
      <formula>99999999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9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7" min="1" style="0" width="20.18"/>
  </cols>
  <sheetData>
    <row r="1" customFormat="false" ht="36" hidden="false" customHeight="true" outlineLevel="0" collapsed="false">
      <c r="A1" s="1" t="s">
        <v>303</v>
      </c>
      <c r="B1" s="1" t="s">
        <v>304</v>
      </c>
      <c r="C1" s="1" t="s">
        <v>21</v>
      </c>
      <c r="D1" s="1" t="s">
        <v>134</v>
      </c>
      <c r="E1" s="1" t="s">
        <v>305</v>
      </c>
      <c r="F1" s="1" t="s">
        <v>299</v>
      </c>
      <c r="G1" s="1" t="s">
        <v>301</v>
      </c>
    </row>
    <row r="2" customFormat="false" ht="31.5" hidden="false" customHeight="true" outlineLevel="0" collapsed="false">
      <c r="A2" s="4" t="n">
        <v>46328</v>
      </c>
      <c r="B2" s="3" t="n">
        <f aca="false">기준!B2</f>
        <v>240000000</v>
      </c>
      <c r="C2" s="3" t="n">
        <f aca="false">SUMIFS(현금일정!E2:E626,현금일정!A2:A626,"기본",현금일정!C2:C626,"받을 돈",현금일정!D2:D626,A2)</f>
        <v>0</v>
      </c>
      <c r="D2" s="3" t="n">
        <f aca="false">SUMIFS(현금일정!E2:E626,현금일정!A2:A626,"기본",현금일정!C2:C626,"줄 돈",현금일정!D2:D626,A2)</f>
        <v>0</v>
      </c>
      <c r="E2" s="3" t="n">
        <f aca="false">B2+C2-D2</f>
        <v>240000000</v>
      </c>
      <c r="F2" s="3" t="n">
        <f aca="false">MAX(0,기준!$B$3-E2)</f>
        <v>0</v>
      </c>
      <c r="G2" s="3" t="str">
        <f aca="false">IF(E2&lt;0,"현금 부족",IF(E2&lt;기준!$B$3,"최소 보유 미달","정상"))</f>
        <v>정상</v>
      </c>
    </row>
    <row r="3" customFormat="false" ht="31.5" hidden="false" customHeight="true" outlineLevel="0" collapsed="false">
      <c r="A3" s="4" t="n">
        <v>46329</v>
      </c>
      <c r="B3" s="3" t="n">
        <f aca="false">E2</f>
        <v>240000000</v>
      </c>
      <c r="C3" s="3" t="n">
        <f aca="false">SUMIFS(현금일정!E2:E626,현금일정!A2:A626,"기본",현금일정!C2:C626,"받을 돈",현금일정!D2:D626,A3)</f>
        <v>420000000</v>
      </c>
      <c r="D3" s="3" t="n">
        <f aca="false">SUMIFS(현금일정!E2:E626,현금일정!A2:A626,"기본",현금일정!C2:C626,"줄 돈",현금일정!D2:D626,A3)</f>
        <v>0</v>
      </c>
      <c r="E3" s="3" t="n">
        <f aca="false">B3+C3-D3</f>
        <v>660000000</v>
      </c>
      <c r="F3" s="3" t="n">
        <f aca="false">MAX(0,기준!$B$3-E3)</f>
        <v>0</v>
      </c>
      <c r="G3" s="3" t="str">
        <f aca="false">IF(E3&lt;0,"현금 부족",IF(E3&lt;기준!$B$3,"최소 보유 미달","정상"))</f>
        <v>정상</v>
      </c>
    </row>
    <row r="4" customFormat="false" ht="31.5" hidden="false" customHeight="true" outlineLevel="0" collapsed="false">
      <c r="A4" s="4" t="n">
        <v>46330</v>
      </c>
      <c r="B4" s="3" t="n">
        <f aca="false">E3</f>
        <v>660000000</v>
      </c>
      <c r="C4" s="3" t="n">
        <f aca="false">SUMIFS(현금일정!E2:E626,현금일정!A2:A626,"기본",현금일정!C2:C626,"받을 돈",현금일정!D2:D626,A4)</f>
        <v>0</v>
      </c>
      <c r="D4" s="3" t="n">
        <f aca="false">SUMIFS(현금일정!E2:E626,현금일정!A2:A626,"기본",현금일정!C2:C626,"줄 돈",현금일정!D2:D626,A4)</f>
        <v>0</v>
      </c>
      <c r="E4" s="3" t="n">
        <f aca="false">B4+C4-D4</f>
        <v>660000000</v>
      </c>
      <c r="F4" s="3" t="n">
        <f aca="false">MAX(0,기준!$B$3-E4)</f>
        <v>0</v>
      </c>
      <c r="G4" s="3" t="str">
        <f aca="false">IF(E4&lt;0,"현금 부족",IF(E4&lt;기준!$B$3,"최소 보유 미달","정상"))</f>
        <v>정상</v>
      </c>
    </row>
    <row r="5" customFormat="false" ht="31.5" hidden="false" customHeight="true" outlineLevel="0" collapsed="false">
      <c r="A5" s="4" t="n">
        <v>46331</v>
      </c>
      <c r="B5" s="3" t="n">
        <f aca="false">E4</f>
        <v>660000000</v>
      </c>
      <c r="C5" s="3" t="n">
        <f aca="false">SUMIFS(현금일정!E2:E626,현금일정!A2:A626,"기본",현금일정!C2:C626,"받을 돈",현금일정!D2:D626,A5)</f>
        <v>0</v>
      </c>
      <c r="D5" s="3" t="n">
        <f aca="false">SUMIFS(현금일정!E2:E626,현금일정!A2:A626,"기본",현금일정!C2:C626,"줄 돈",현금일정!D2:D626,A5)</f>
        <v>0</v>
      </c>
      <c r="E5" s="3" t="n">
        <f aca="false">B5+C5-D5</f>
        <v>660000000</v>
      </c>
      <c r="F5" s="3" t="n">
        <f aca="false">MAX(0,기준!$B$3-E5)</f>
        <v>0</v>
      </c>
      <c r="G5" s="3" t="str">
        <f aca="false">IF(E5&lt;0,"현금 부족",IF(E5&lt;기준!$B$3,"최소 보유 미달","정상"))</f>
        <v>정상</v>
      </c>
    </row>
    <row r="6" customFormat="false" ht="31.5" hidden="false" customHeight="true" outlineLevel="0" collapsed="false">
      <c r="A6" s="4" t="n">
        <v>46332</v>
      </c>
      <c r="B6" s="3" t="n">
        <f aca="false">E5</f>
        <v>660000000</v>
      </c>
      <c r="C6" s="3" t="n">
        <f aca="false">SUMIFS(현금일정!E2:E626,현금일정!A2:A626,"기본",현금일정!C2:C626,"받을 돈",현금일정!D2:D626,A6)</f>
        <v>0</v>
      </c>
      <c r="D6" s="3" t="n">
        <f aca="false">SUMIFS(현금일정!E2:E626,현금일정!A2:A626,"기본",현금일정!C2:C626,"줄 돈",현금일정!D2:D626,A6)</f>
        <v>400000000</v>
      </c>
      <c r="E6" s="3" t="n">
        <f aca="false">B6+C6-D6</f>
        <v>260000000</v>
      </c>
      <c r="F6" s="3" t="n">
        <f aca="false">MAX(0,기준!$B$3-E6)</f>
        <v>0</v>
      </c>
      <c r="G6" s="3" t="str">
        <f aca="false">IF(E6&lt;0,"현금 부족",IF(E6&lt;기준!$B$3,"최소 보유 미달","정상"))</f>
        <v>정상</v>
      </c>
    </row>
    <row r="7" customFormat="false" ht="31.5" hidden="false" customHeight="true" outlineLevel="0" collapsed="false">
      <c r="A7" s="4" t="n">
        <v>46333</v>
      </c>
      <c r="B7" s="3" t="n">
        <f aca="false">E6</f>
        <v>260000000</v>
      </c>
      <c r="C7" s="3" t="n">
        <f aca="false">SUMIFS(현금일정!E2:E626,현금일정!A2:A626,"기본",현금일정!C2:C626,"받을 돈",현금일정!D2:D626,A7)</f>
        <v>0</v>
      </c>
      <c r="D7" s="3" t="n">
        <f aca="false">SUMIFS(현금일정!E2:E626,현금일정!A2:A626,"기본",현금일정!C2:C626,"줄 돈",현금일정!D2:D626,A7)</f>
        <v>0</v>
      </c>
      <c r="E7" s="3" t="n">
        <f aca="false">B7+C7-D7</f>
        <v>260000000</v>
      </c>
      <c r="F7" s="3" t="n">
        <f aca="false">MAX(0,기준!$B$3-E7)</f>
        <v>0</v>
      </c>
      <c r="G7" s="3" t="str">
        <f aca="false">IF(E7&lt;0,"현금 부족",IF(E7&lt;기준!$B$3,"최소 보유 미달","정상"))</f>
        <v>정상</v>
      </c>
    </row>
    <row r="8" customFormat="false" ht="31.5" hidden="false" customHeight="true" outlineLevel="0" collapsed="false">
      <c r="A8" s="4" t="n">
        <v>46334</v>
      </c>
      <c r="B8" s="3" t="n">
        <f aca="false">E7</f>
        <v>260000000</v>
      </c>
      <c r="C8" s="3" t="n">
        <f aca="false">SUMIFS(현금일정!E2:E626,현금일정!A2:A626,"기본",현금일정!C2:C626,"받을 돈",현금일정!D2:D626,A8)</f>
        <v>0</v>
      </c>
      <c r="D8" s="3" t="n">
        <f aca="false">SUMIFS(현금일정!E2:E626,현금일정!A2:A626,"기본",현금일정!C2:C626,"줄 돈",현금일정!D2:D626,A8)</f>
        <v>0</v>
      </c>
      <c r="E8" s="3" t="n">
        <f aca="false">B8+C8-D8</f>
        <v>260000000</v>
      </c>
      <c r="F8" s="3" t="n">
        <f aca="false">MAX(0,기준!$B$3-E8)</f>
        <v>0</v>
      </c>
      <c r="G8" s="3" t="str">
        <f aca="false">IF(E8&lt;0,"현금 부족",IF(E8&lt;기준!$B$3,"최소 보유 미달","정상"))</f>
        <v>정상</v>
      </c>
    </row>
    <row r="9" customFormat="false" ht="31.5" hidden="false" customHeight="true" outlineLevel="0" collapsed="false">
      <c r="A9" s="4" t="n">
        <v>46335</v>
      </c>
      <c r="B9" s="3" t="n">
        <f aca="false">E8</f>
        <v>260000000</v>
      </c>
      <c r="C9" s="3" t="n">
        <f aca="false">SUMIFS(현금일정!E2:E626,현금일정!A2:A626,"기본",현금일정!C2:C626,"받을 돈",현금일정!D2:D626,A9)</f>
        <v>0</v>
      </c>
      <c r="D9" s="3" t="n">
        <f aca="false">SUMIFS(현금일정!E2:E626,현금일정!A2:A626,"기본",현금일정!C2:C626,"줄 돈",현금일정!D2:D626,A9)</f>
        <v>0</v>
      </c>
      <c r="E9" s="3" t="n">
        <f aca="false">B9+C9-D9</f>
        <v>260000000</v>
      </c>
      <c r="F9" s="3" t="n">
        <f aca="false">MAX(0,기준!$B$3-E9)</f>
        <v>0</v>
      </c>
      <c r="G9" s="3" t="str">
        <f aca="false">IF(E9&lt;0,"현금 부족",IF(E9&lt;기준!$B$3,"최소 보유 미달","정상"))</f>
        <v>정상</v>
      </c>
    </row>
    <row r="10" customFormat="false" ht="31.5" hidden="false" customHeight="true" outlineLevel="0" collapsed="false">
      <c r="A10" s="4" t="n">
        <v>46336</v>
      </c>
      <c r="B10" s="3" t="n">
        <f aca="false">E9</f>
        <v>260000000</v>
      </c>
      <c r="C10" s="3" t="n">
        <f aca="false">SUMIFS(현금일정!E2:E626,현금일정!A2:A626,"기본",현금일정!C2:C626,"받을 돈",현금일정!D2:D626,A10)</f>
        <v>460000000</v>
      </c>
      <c r="D10" s="3" t="n">
        <f aca="false">SUMIFS(현금일정!E2:E626,현금일정!A2:A626,"기본",현금일정!C2:C626,"줄 돈",현금일정!D2:D626,A10)</f>
        <v>0</v>
      </c>
      <c r="E10" s="3" t="n">
        <f aca="false">B10+C10-D10</f>
        <v>720000000</v>
      </c>
      <c r="F10" s="3" t="n">
        <f aca="false">MAX(0,기준!$B$3-E10)</f>
        <v>0</v>
      </c>
      <c r="G10" s="3" t="str">
        <f aca="false">IF(E10&lt;0,"현금 부족",IF(E10&lt;기준!$B$3,"최소 보유 미달","정상"))</f>
        <v>정상</v>
      </c>
    </row>
    <row r="11" customFormat="false" ht="31.5" hidden="false" customHeight="true" outlineLevel="0" collapsed="false">
      <c r="A11" s="4" t="n">
        <v>46337</v>
      </c>
      <c r="B11" s="3" t="n">
        <f aca="false">E10</f>
        <v>720000000</v>
      </c>
      <c r="C11" s="3" t="n">
        <f aca="false">SUMIFS(현금일정!E2:E626,현금일정!A2:A626,"기본",현금일정!C2:C626,"받을 돈",현금일정!D2:D626,A11)</f>
        <v>0</v>
      </c>
      <c r="D11" s="3" t="n">
        <f aca="false">SUMIFS(현금일정!E2:E626,현금일정!A2:A626,"기본",현금일정!C2:C626,"줄 돈",현금일정!D2:D626,A11)</f>
        <v>0</v>
      </c>
      <c r="E11" s="3" t="n">
        <f aca="false">B11+C11-D11</f>
        <v>720000000</v>
      </c>
      <c r="F11" s="3" t="n">
        <f aca="false">MAX(0,기준!$B$3-E11)</f>
        <v>0</v>
      </c>
      <c r="G11" s="3" t="str">
        <f aca="false">IF(E11&lt;0,"현금 부족",IF(E11&lt;기준!$B$3,"최소 보유 미달","정상"))</f>
        <v>정상</v>
      </c>
    </row>
    <row r="12" customFormat="false" ht="31.5" hidden="false" customHeight="true" outlineLevel="0" collapsed="false">
      <c r="A12" s="4" t="n">
        <v>46338</v>
      </c>
      <c r="B12" s="3" t="n">
        <f aca="false">E11</f>
        <v>720000000</v>
      </c>
      <c r="C12" s="3" t="n">
        <f aca="false">SUMIFS(현금일정!E2:E626,현금일정!A2:A626,"기본",현금일정!C2:C626,"받을 돈",현금일정!D2:D626,A12)</f>
        <v>0</v>
      </c>
      <c r="D12" s="3" t="n">
        <f aca="false">SUMIFS(현금일정!E2:E626,현금일정!A2:A626,"기본",현금일정!C2:C626,"줄 돈",현금일정!D2:D626,A12)</f>
        <v>0</v>
      </c>
      <c r="E12" s="3" t="n">
        <f aca="false">B12+C12-D12</f>
        <v>720000000</v>
      </c>
      <c r="F12" s="3" t="n">
        <f aca="false">MAX(0,기준!$B$3-E12)</f>
        <v>0</v>
      </c>
      <c r="G12" s="3" t="str">
        <f aca="false">IF(E12&lt;0,"현금 부족",IF(E12&lt;기준!$B$3,"최소 보유 미달","정상"))</f>
        <v>정상</v>
      </c>
    </row>
    <row r="13" customFormat="false" ht="31.5" hidden="false" customHeight="true" outlineLevel="0" collapsed="false">
      <c r="A13" s="4" t="n">
        <v>46339</v>
      </c>
      <c r="B13" s="3" t="n">
        <f aca="false">E12</f>
        <v>720000000</v>
      </c>
      <c r="C13" s="3" t="n">
        <f aca="false">SUMIFS(현금일정!E2:E626,현금일정!A2:A626,"기본",현금일정!C2:C626,"받을 돈",현금일정!D2:D626,A13)</f>
        <v>0</v>
      </c>
      <c r="D13" s="3" t="n">
        <f aca="false">SUMIFS(현금일정!E2:E626,현금일정!A2:A626,"기본",현금일정!C2:C626,"줄 돈",현금일정!D2:D626,A13)</f>
        <v>440000000</v>
      </c>
      <c r="E13" s="3" t="n">
        <f aca="false">B13+C13-D13</f>
        <v>280000000</v>
      </c>
      <c r="F13" s="3" t="n">
        <f aca="false">MAX(0,기준!$B$3-E13)</f>
        <v>0</v>
      </c>
      <c r="G13" s="3" t="str">
        <f aca="false">IF(E13&lt;0,"현금 부족",IF(E13&lt;기준!$B$3,"최소 보유 미달","정상"))</f>
        <v>정상</v>
      </c>
    </row>
    <row r="14" customFormat="false" ht="31.5" hidden="false" customHeight="true" outlineLevel="0" collapsed="false">
      <c r="A14" s="4" t="n">
        <v>46340</v>
      </c>
      <c r="B14" s="3" t="n">
        <f aca="false">E13</f>
        <v>280000000</v>
      </c>
      <c r="C14" s="3" t="n">
        <f aca="false">SUMIFS(현금일정!E2:E626,현금일정!A2:A626,"기본",현금일정!C2:C626,"받을 돈",현금일정!D2:D626,A14)</f>
        <v>0</v>
      </c>
      <c r="D14" s="3" t="n">
        <f aca="false">SUMIFS(현금일정!E2:E626,현금일정!A2:A626,"기본",현금일정!C2:C626,"줄 돈",현금일정!D2:D626,A14)</f>
        <v>0</v>
      </c>
      <c r="E14" s="3" t="n">
        <f aca="false">B14+C14-D14</f>
        <v>280000000</v>
      </c>
      <c r="F14" s="3" t="n">
        <f aca="false">MAX(0,기준!$B$3-E14)</f>
        <v>0</v>
      </c>
      <c r="G14" s="3" t="str">
        <f aca="false">IF(E14&lt;0,"현금 부족",IF(E14&lt;기준!$B$3,"최소 보유 미달","정상"))</f>
        <v>정상</v>
      </c>
    </row>
    <row r="15" customFormat="false" ht="31.5" hidden="false" customHeight="true" outlineLevel="0" collapsed="false">
      <c r="A15" s="4" t="n">
        <v>46341</v>
      </c>
      <c r="B15" s="3" t="n">
        <f aca="false">E14</f>
        <v>280000000</v>
      </c>
      <c r="C15" s="3" t="n">
        <f aca="false">SUMIFS(현금일정!E2:E626,현금일정!A2:A626,"기본",현금일정!C2:C626,"받을 돈",현금일정!D2:D626,A15)</f>
        <v>0</v>
      </c>
      <c r="D15" s="3" t="n">
        <f aca="false">SUMIFS(현금일정!E2:E626,현금일정!A2:A626,"기본",현금일정!C2:C626,"줄 돈",현금일정!D2:D626,A15)</f>
        <v>0</v>
      </c>
      <c r="E15" s="3" t="n">
        <f aca="false">B15+C15-D15</f>
        <v>280000000</v>
      </c>
      <c r="F15" s="3" t="n">
        <f aca="false">MAX(0,기준!$B$3-E15)</f>
        <v>0</v>
      </c>
      <c r="G15" s="3" t="str">
        <f aca="false">IF(E15&lt;0,"현금 부족",IF(E15&lt;기준!$B$3,"최소 보유 미달","정상"))</f>
        <v>정상</v>
      </c>
    </row>
    <row r="16" customFormat="false" ht="31.5" hidden="false" customHeight="true" outlineLevel="0" collapsed="false">
      <c r="A16" s="4" t="n">
        <v>46342</v>
      </c>
      <c r="B16" s="3" t="n">
        <f aca="false">E15</f>
        <v>280000000</v>
      </c>
      <c r="C16" s="3" t="n">
        <f aca="false">SUMIFS(현금일정!E2:E626,현금일정!A2:A626,"기본",현금일정!C2:C626,"받을 돈",현금일정!D2:D626,A16)</f>
        <v>0</v>
      </c>
      <c r="D16" s="3" t="n">
        <f aca="false">SUMIFS(현금일정!E2:E626,현금일정!A2:A626,"기본",현금일정!C2:C626,"줄 돈",현금일정!D2:D626,A16)</f>
        <v>100000000</v>
      </c>
      <c r="E16" s="3" t="n">
        <f aca="false">B16+C16-D16</f>
        <v>180000000</v>
      </c>
      <c r="F16" s="3" t="n">
        <f aca="false">MAX(0,기준!$B$3-E16)</f>
        <v>0</v>
      </c>
      <c r="G16" s="3" t="str">
        <f aca="false">IF(E16&lt;0,"현금 부족",IF(E16&lt;기준!$B$3,"최소 보유 미달","정상"))</f>
        <v>정상</v>
      </c>
    </row>
    <row r="17" customFormat="false" ht="31.5" hidden="false" customHeight="true" outlineLevel="0" collapsed="false">
      <c r="A17" s="4" t="n">
        <v>46343</v>
      </c>
      <c r="B17" s="3" t="n">
        <f aca="false">E16</f>
        <v>180000000</v>
      </c>
      <c r="C17" s="3" t="n">
        <f aca="false">SUMIFS(현금일정!E2:E626,현금일정!A2:A626,"기본",현금일정!C2:C626,"받을 돈",현금일정!D2:D626,A17)</f>
        <v>120000000</v>
      </c>
      <c r="D17" s="3" t="n">
        <f aca="false">SUMIFS(현금일정!E2:E626,현금일정!A2:A626,"기본",현금일정!C2:C626,"줄 돈",현금일정!D2:D626,A17)</f>
        <v>0</v>
      </c>
      <c r="E17" s="3" t="n">
        <f aca="false">B17+C17-D17</f>
        <v>300000000</v>
      </c>
      <c r="F17" s="3" t="n">
        <f aca="false">MAX(0,기준!$B$3-E17)</f>
        <v>0</v>
      </c>
      <c r="G17" s="3" t="str">
        <f aca="false">IF(E17&lt;0,"현금 부족",IF(E17&lt;기준!$B$3,"최소 보유 미달","정상"))</f>
        <v>정상</v>
      </c>
    </row>
    <row r="18" customFormat="false" ht="31.5" hidden="false" customHeight="true" outlineLevel="0" collapsed="false">
      <c r="A18" s="4" t="n">
        <v>46344</v>
      </c>
      <c r="B18" s="3" t="n">
        <f aca="false">E17</f>
        <v>300000000</v>
      </c>
      <c r="C18" s="3" t="n">
        <f aca="false">SUMIFS(현금일정!E2:E626,현금일정!A2:A626,"기본",현금일정!C2:C626,"받을 돈",현금일정!D2:D626,A18)</f>
        <v>0</v>
      </c>
      <c r="D18" s="3" t="n">
        <f aca="false">SUMIFS(현금일정!E2:E626,현금일정!A2:A626,"기본",현금일정!C2:C626,"줄 돈",현금일정!D2:D626,A18)</f>
        <v>170000000</v>
      </c>
      <c r="E18" s="3" t="n">
        <f aca="false">B18+C18-D18</f>
        <v>130000000</v>
      </c>
      <c r="F18" s="3" t="n">
        <f aca="false">MAX(0,기준!$B$3-E18)</f>
        <v>0</v>
      </c>
      <c r="G18" s="3" t="str">
        <f aca="false">IF(E18&lt;0,"현금 부족",IF(E18&lt;기준!$B$3,"최소 보유 미달","정상"))</f>
        <v>정상</v>
      </c>
    </row>
    <row r="19" customFormat="false" ht="31.5" hidden="false" customHeight="true" outlineLevel="0" collapsed="false">
      <c r="A19" s="4" t="n">
        <v>46345</v>
      </c>
      <c r="B19" s="3" t="n">
        <f aca="false">E18</f>
        <v>130000000</v>
      </c>
      <c r="C19" s="3" t="n">
        <f aca="false">SUMIFS(현금일정!E2:E626,현금일정!A2:A626,"기본",현금일정!C2:C626,"받을 돈",현금일정!D2:D626,A19)</f>
        <v>0</v>
      </c>
      <c r="D19" s="3" t="n">
        <f aca="false">SUMIFS(현금일정!E2:E626,현금일정!A2:A626,"기본",현금일정!C2:C626,"줄 돈",현금일정!D2:D626,A19)</f>
        <v>90000000</v>
      </c>
      <c r="E19" s="3" t="n">
        <f aca="false">B19+C19-D19</f>
        <v>40000000</v>
      </c>
      <c r="F19" s="3" t="n">
        <f aca="false">MAX(0,기준!$B$3-E19)</f>
        <v>60000000</v>
      </c>
      <c r="G19" s="3" t="str">
        <f aca="false">IF(E19&lt;0,"현금 부족",IF(E19&lt;기준!$B$3,"최소 보유 미달","정상"))</f>
        <v>최소 보유 미달</v>
      </c>
    </row>
    <row r="20" customFormat="false" ht="31.5" hidden="false" customHeight="true" outlineLevel="0" collapsed="false">
      <c r="A20" s="4" t="n">
        <v>46346</v>
      </c>
      <c r="B20" s="3" t="n">
        <f aca="false">E19</f>
        <v>40000000</v>
      </c>
      <c r="C20" s="3" t="n">
        <f aca="false">SUMIFS(현금일정!E2:E626,현금일정!A2:A626,"기본",현금일정!C2:C626,"받을 돈",현금일정!D2:D626,A20)</f>
        <v>180000000</v>
      </c>
      <c r="D20" s="3" t="n">
        <f aca="false">SUMIFS(현금일정!E2:E626,현금일정!A2:A626,"기본",현금일정!C2:C626,"줄 돈",현금일정!D2:D626,A20)</f>
        <v>160000000</v>
      </c>
      <c r="E20" s="3" t="n">
        <f aca="false">B20+C20-D20</f>
        <v>60000000</v>
      </c>
      <c r="F20" s="3" t="n">
        <f aca="false">MAX(0,기준!$B$3-E20)</f>
        <v>40000000</v>
      </c>
      <c r="G20" s="3" t="str">
        <f aca="false">IF(E20&lt;0,"현금 부족",IF(E20&lt;기준!$B$3,"최소 보유 미달","정상"))</f>
        <v>최소 보유 미달</v>
      </c>
    </row>
    <row r="21" customFormat="false" ht="31.5" hidden="false" customHeight="true" outlineLevel="0" collapsed="false">
      <c r="A21" s="4" t="n">
        <v>46347</v>
      </c>
      <c r="B21" s="3" t="n">
        <f aca="false">E20</f>
        <v>60000000</v>
      </c>
      <c r="C21" s="3" t="n">
        <f aca="false">SUMIFS(현금일정!E2:E626,현금일정!A2:A626,"기본",현금일정!C2:C626,"받을 돈",현금일정!D2:D626,A21)</f>
        <v>0</v>
      </c>
      <c r="D21" s="3" t="n">
        <f aca="false">SUMIFS(현금일정!E2:E626,현금일정!A2:A626,"기본",현금일정!C2:C626,"줄 돈",현금일정!D2:D626,A21)</f>
        <v>0</v>
      </c>
      <c r="E21" s="3" t="n">
        <f aca="false">B21+C21-D21</f>
        <v>60000000</v>
      </c>
      <c r="F21" s="3" t="n">
        <f aca="false">MAX(0,기준!$B$3-E21)</f>
        <v>40000000</v>
      </c>
      <c r="G21" s="3" t="str">
        <f aca="false">IF(E21&lt;0,"현금 부족",IF(E21&lt;기준!$B$3,"최소 보유 미달","정상"))</f>
        <v>최소 보유 미달</v>
      </c>
    </row>
    <row r="22" customFormat="false" ht="31.5" hidden="false" customHeight="true" outlineLevel="0" collapsed="false">
      <c r="A22" s="4" t="n">
        <v>46348</v>
      </c>
      <c r="B22" s="3" t="n">
        <f aca="false">E21</f>
        <v>60000000</v>
      </c>
      <c r="C22" s="3" t="n">
        <f aca="false">SUMIFS(현금일정!E2:E626,현금일정!A2:A626,"기본",현금일정!C2:C626,"받을 돈",현금일정!D2:D626,A22)</f>
        <v>0</v>
      </c>
      <c r="D22" s="3" t="n">
        <f aca="false">SUMIFS(현금일정!E2:E626,현금일정!A2:A626,"기본",현금일정!C2:C626,"줄 돈",현금일정!D2:D626,A22)</f>
        <v>0</v>
      </c>
      <c r="E22" s="3" t="n">
        <f aca="false">B22+C22-D22</f>
        <v>60000000</v>
      </c>
      <c r="F22" s="3" t="n">
        <f aca="false">MAX(0,기준!$B$3-E22)</f>
        <v>40000000</v>
      </c>
      <c r="G22" s="3" t="str">
        <f aca="false">IF(E22&lt;0,"현금 부족",IF(E22&lt;기준!$B$3,"최소 보유 미달","정상"))</f>
        <v>최소 보유 미달</v>
      </c>
    </row>
    <row r="23" customFormat="false" ht="31.5" hidden="false" customHeight="true" outlineLevel="0" collapsed="false">
      <c r="A23" s="4" t="n">
        <v>46349</v>
      </c>
      <c r="B23" s="3" t="n">
        <f aca="false">E22</f>
        <v>60000000</v>
      </c>
      <c r="C23" s="3" t="n">
        <f aca="false">SUMIFS(현금일정!E2:E626,현금일정!A2:A626,"기본",현금일정!C2:C626,"받을 돈",현금일정!D2:D626,A23)</f>
        <v>0</v>
      </c>
      <c r="D23" s="3" t="n">
        <f aca="false">SUMIFS(현금일정!E2:E626,현금일정!A2:A626,"기본",현금일정!C2:C626,"줄 돈",현금일정!D2:D626,A23)</f>
        <v>0</v>
      </c>
      <c r="E23" s="3" t="n">
        <f aca="false">B23+C23-D23</f>
        <v>60000000</v>
      </c>
      <c r="F23" s="3" t="n">
        <f aca="false">MAX(0,기준!$B$3-E23)</f>
        <v>40000000</v>
      </c>
      <c r="G23" s="3" t="str">
        <f aca="false">IF(E23&lt;0,"현금 부족",IF(E23&lt;기준!$B$3,"최소 보유 미달","정상"))</f>
        <v>최소 보유 미달</v>
      </c>
    </row>
    <row r="24" customFormat="false" ht="31.5" hidden="false" customHeight="true" outlineLevel="0" collapsed="false">
      <c r="A24" s="4" t="n">
        <v>46350</v>
      </c>
      <c r="B24" s="3" t="n">
        <f aca="false">E23</f>
        <v>60000000</v>
      </c>
      <c r="C24" s="3" t="n">
        <f aca="false">SUMIFS(현금일정!E2:E626,현금일정!A2:A626,"기본",현금일정!C2:C626,"받을 돈",현금일정!D2:D626,A24)</f>
        <v>500000000</v>
      </c>
      <c r="D24" s="3" t="n">
        <f aca="false">SUMIFS(현금일정!E2:E626,현금일정!A2:A626,"기본",현금일정!C2:C626,"줄 돈",현금일정!D2:D626,A24)</f>
        <v>0</v>
      </c>
      <c r="E24" s="3" t="n">
        <f aca="false">B24+C24-D24</f>
        <v>560000000</v>
      </c>
      <c r="F24" s="3" t="n">
        <f aca="false">MAX(0,기준!$B$3-E24)</f>
        <v>0</v>
      </c>
      <c r="G24" s="3" t="str">
        <f aca="false">IF(E24&lt;0,"현금 부족",IF(E24&lt;기준!$B$3,"최소 보유 미달","정상"))</f>
        <v>정상</v>
      </c>
    </row>
    <row r="25" customFormat="false" ht="31.5" hidden="false" customHeight="true" outlineLevel="0" collapsed="false">
      <c r="A25" s="4" t="n">
        <v>46351</v>
      </c>
      <c r="B25" s="3" t="n">
        <f aca="false">E24</f>
        <v>560000000</v>
      </c>
      <c r="C25" s="3" t="n">
        <f aca="false">SUMIFS(현금일정!E2:E626,현금일정!A2:A626,"기본",현금일정!C2:C626,"받을 돈",현금일정!D2:D626,A25)</f>
        <v>0</v>
      </c>
      <c r="D25" s="3" t="n">
        <f aca="false">SUMIFS(현금일정!E2:E626,현금일정!A2:A626,"기본",현금일정!C2:C626,"줄 돈",현금일정!D2:D626,A25)</f>
        <v>0</v>
      </c>
      <c r="E25" s="3" t="n">
        <f aca="false">B25+C25-D25</f>
        <v>560000000</v>
      </c>
      <c r="F25" s="3" t="n">
        <f aca="false">MAX(0,기준!$B$3-E25)</f>
        <v>0</v>
      </c>
      <c r="G25" s="3" t="str">
        <f aca="false">IF(E25&lt;0,"현금 부족",IF(E25&lt;기준!$B$3,"최소 보유 미달","정상"))</f>
        <v>정상</v>
      </c>
    </row>
    <row r="26" customFormat="false" ht="31.5" hidden="false" customHeight="true" outlineLevel="0" collapsed="false">
      <c r="A26" s="4" t="n">
        <v>46352</v>
      </c>
      <c r="B26" s="3" t="n">
        <f aca="false">E25</f>
        <v>560000000</v>
      </c>
      <c r="C26" s="3" t="n">
        <f aca="false">SUMIFS(현금일정!E2:E626,현금일정!A2:A626,"기본",현금일정!C2:C626,"받을 돈",현금일정!D2:D626,A26)</f>
        <v>0</v>
      </c>
      <c r="D26" s="3" t="n">
        <f aca="false">SUMIFS(현금일정!E2:E626,현금일정!A2:A626,"기본",현금일정!C2:C626,"줄 돈",현금일정!D2:D626,A26)</f>
        <v>0</v>
      </c>
      <c r="E26" s="3" t="n">
        <f aca="false">B26+C26-D26</f>
        <v>560000000</v>
      </c>
      <c r="F26" s="3" t="n">
        <f aca="false">MAX(0,기준!$B$3-E26)</f>
        <v>0</v>
      </c>
      <c r="G26" s="3" t="str">
        <f aca="false">IF(E26&lt;0,"현금 부족",IF(E26&lt;기준!$B$3,"최소 보유 미달","정상"))</f>
        <v>정상</v>
      </c>
    </row>
    <row r="27" customFormat="false" ht="31.5" hidden="false" customHeight="true" outlineLevel="0" collapsed="false">
      <c r="A27" s="4" t="n">
        <v>46353</v>
      </c>
      <c r="B27" s="3" t="n">
        <f aca="false">E26</f>
        <v>560000000</v>
      </c>
      <c r="C27" s="3" t="n">
        <f aca="false">SUMIFS(현금일정!E2:E626,현금일정!A2:A626,"기본",현금일정!C2:C626,"받을 돈",현금일정!D2:D626,A27)</f>
        <v>0</v>
      </c>
      <c r="D27" s="3" t="n">
        <f aca="false">SUMIFS(현금일정!E2:E626,현금일정!A2:A626,"기본",현금일정!C2:C626,"줄 돈",현금일정!D2:D626,A27)</f>
        <v>420000000</v>
      </c>
      <c r="E27" s="3" t="n">
        <f aca="false">B27+C27-D27</f>
        <v>140000000</v>
      </c>
      <c r="F27" s="3" t="n">
        <f aca="false">MAX(0,기준!$B$3-E27)</f>
        <v>0</v>
      </c>
      <c r="G27" s="3" t="str">
        <f aca="false">IF(E27&lt;0,"현금 부족",IF(E27&lt;기준!$B$3,"최소 보유 미달","정상"))</f>
        <v>정상</v>
      </c>
    </row>
    <row r="28" customFormat="false" ht="31.5" hidden="false" customHeight="true" outlineLevel="0" collapsed="false">
      <c r="A28" s="4" t="n">
        <v>46354</v>
      </c>
      <c r="B28" s="3" t="n">
        <f aca="false">E27</f>
        <v>140000000</v>
      </c>
      <c r="C28" s="3" t="n">
        <f aca="false">SUMIFS(현금일정!E2:E626,현금일정!A2:A626,"기본",현금일정!C2:C626,"받을 돈",현금일정!D2:D626,A28)</f>
        <v>0</v>
      </c>
      <c r="D28" s="3" t="n">
        <f aca="false">SUMIFS(현금일정!E2:E626,현금일정!A2:A626,"기본",현금일정!C2:C626,"줄 돈",현금일정!D2:D626,A28)</f>
        <v>0</v>
      </c>
      <c r="E28" s="3" t="n">
        <f aca="false">B28+C28-D28</f>
        <v>140000000</v>
      </c>
      <c r="F28" s="3" t="n">
        <f aca="false">MAX(0,기준!$B$3-E28)</f>
        <v>0</v>
      </c>
      <c r="G28" s="3" t="str">
        <f aca="false">IF(E28&lt;0,"현금 부족",IF(E28&lt;기준!$B$3,"최소 보유 미달","정상"))</f>
        <v>정상</v>
      </c>
    </row>
    <row r="29" customFormat="false" ht="31.5" hidden="false" customHeight="true" outlineLevel="0" collapsed="false">
      <c r="A29" s="4" t="n">
        <v>46355</v>
      </c>
      <c r="B29" s="3" t="n">
        <f aca="false">E28</f>
        <v>140000000</v>
      </c>
      <c r="C29" s="3" t="n">
        <f aca="false">SUMIFS(현금일정!E2:E626,현금일정!A2:A626,"기본",현금일정!C2:C626,"받을 돈",현금일정!D2:D626,A29)</f>
        <v>0</v>
      </c>
      <c r="D29" s="3" t="n">
        <f aca="false">SUMIFS(현금일정!E2:E626,현금일정!A2:A626,"기본",현금일정!C2:C626,"줄 돈",현금일정!D2:D626,A29)</f>
        <v>0</v>
      </c>
      <c r="E29" s="3" t="n">
        <f aca="false">B29+C29-D29</f>
        <v>140000000</v>
      </c>
      <c r="F29" s="3" t="n">
        <f aca="false">MAX(0,기준!$B$3-E29)</f>
        <v>0</v>
      </c>
      <c r="G29" s="3" t="str">
        <f aca="false">IF(E29&lt;0,"현금 부족",IF(E29&lt;기준!$B$3,"최소 보유 미달","정상"))</f>
        <v>정상</v>
      </c>
    </row>
    <row r="30" customFormat="false" ht="31.5" hidden="false" customHeight="true" outlineLevel="0" collapsed="false">
      <c r="A30" s="4" t="n">
        <v>46356</v>
      </c>
      <c r="B30" s="3" t="n">
        <f aca="false">E29</f>
        <v>140000000</v>
      </c>
      <c r="C30" s="3" t="n">
        <f aca="false">SUMIFS(현금일정!E2:E626,현금일정!A2:A626,"기본",현금일정!C2:C626,"받을 돈",현금일정!D2:D626,A30)</f>
        <v>0</v>
      </c>
      <c r="D30" s="3" t="n">
        <f aca="false">SUMIFS(현금일정!E2:E626,현금일정!A2:A626,"기본",현금일정!C2:C626,"줄 돈",현금일정!D2:D626,A30)</f>
        <v>0</v>
      </c>
      <c r="E30" s="3" t="n">
        <f aca="false">B30+C30-D30</f>
        <v>140000000</v>
      </c>
      <c r="F30" s="3" t="n">
        <f aca="false">MAX(0,기준!$B$3-E30)</f>
        <v>0</v>
      </c>
      <c r="G30" s="3" t="str">
        <f aca="false">IF(E30&lt;0,"현금 부족",IF(E30&lt;기준!$B$3,"최소 보유 미달","정상"))</f>
        <v>정상</v>
      </c>
    </row>
    <row r="31" customFormat="false" ht="31.5" hidden="false" customHeight="true" outlineLevel="0" collapsed="false">
      <c r="A31" s="4" t="n">
        <v>46357</v>
      </c>
      <c r="B31" s="3" t="n">
        <f aca="false">E30</f>
        <v>140000000</v>
      </c>
      <c r="C31" s="3" t="n">
        <f aca="false">SUMIFS(현금일정!E2:E626,현금일정!A2:A626,"기본",현금일정!C2:C626,"받을 돈",현금일정!D2:D626,A31)</f>
        <v>450000000</v>
      </c>
      <c r="D31" s="3" t="n">
        <f aca="false">SUMIFS(현금일정!E2:E626,현금일정!A2:A626,"기본",현금일정!C2:C626,"줄 돈",현금일정!D2:D626,A31)</f>
        <v>0</v>
      </c>
      <c r="E31" s="3" t="n">
        <f aca="false">B31+C31-D31</f>
        <v>590000000</v>
      </c>
      <c r="F31" s="3" t="n">
        <f aca="false">MAX(0,기준!$B$3-E31)</f>
        <v>0</v>
      </c>
      <c r="G31" s="3" t="str">
        <f aca="false">IF(E31&lt;0,"현금 부족",IF(E31&lt;기준!$B$3,"최소 보유 미달","정상"))</f>
        <v>정상</v>
      </c>
    </row>
    <row r="32" customFormat="false" ht="31.5" hidden="false" customHeight="true" outlineLevel="0" collapsed="false">
      <c r="A32" s="4" t="n">
        <v>46358</v>
      </c>
      <c r="B32" s="3" t="n">
        <f aca="false">E31</f>
        <v>590000000</v>
      </c>
      <c r="C32" s="3" t="n">
        <f aca="false">SUMIFS(현금일정!E2:E626,현금일정!A2:A626,"기본",현금일정!C2:C626,"받을 돈",현금일정!D2:D626,A32)</f>
        <v>0</v>
      </c>
      <c r="D32" s="3" t="n">
        <f aca="false">SUMIFS(현금일정!E2:E626,현금일정!A2:A626,"기본",현금일정!C2:C626,"줄 돈",현금일정!D2:D626,A32)</f>
        <v>0</v>
      </c>
      <c r="E32" s="3" t="n">
        <f aca="false">B32+C32-D32</f>
        <v>590000000</v>
      </c>
      <c r="F32" s="3" t="n">
        <f aca="false">MAX(0,기준!$B$3-E32)</f>
        <v>0</v>
      </c>
      <c r="G32" s="3" t="str">
        <f aca="false">IF(E32&lt;0,"현금 부족",IF(E32&lt;기준!$B$3,"최소 보유 미달","정상"))</f>
        <v>정상</v>
      </c>
    </row>
    <row r="33" customFormat="false" ht="31.5" hidden="false" customHeight="true" outlineLevel="0" collapsed="false">
      <c r="A33" s="4" t="n">
        <v>46359</v>
      </c>
      <c r="B33" s="3" t="n">
        <f aca="false">E32</f>
        <v>590000000</v>
      </c>
      <c r="C33" s="3" t="n">
        <f aca="false">SUMIFS(현금일정!E2:E626,현금일정!A2:A626,"기본",현금일정!C2:C626,"받을 돈",현금일정!D2:D626,A33)</f>
        <v>0</v>
      </c>
      <c r="D33" s="3" t="n">
        <f aca="false">SUMIFS(현금일정!E2:E626,현금일정!A2:A626,"기본",현금일정!C2:C626,"줄 돈",현금일정!D2:D626,A33)</f>
        <v>0</v>
      </c>
      <c r="E33" s="3" t="n">
        <f aca="false">B33+C33-D33</f>
        <v>590000000</v>
      </c>
      <c r="F33" s="3" t="n">
        <f aca="false">MAX(0,기준!$B$3-E33)</f>
        <v>0</v>
      </c>
      <c r="G33" s="3" t="str">
        <f aca="false">IF(E33&lt;0,"현금 부족",IF(E33&lt;기준!$B$3,"최소 보유 미달","정상"))</f>
        <v>정상</v>
      </c>
    </row>
    <row r="34" customFormat="false" ht="31.5" hidden="false" customHeight="true" outlineLevel="0" collapsed="false">
      <c r="A34" s="4" t="n">
        <v>46360</v>
      </c>
      <c r="B34" s="3" t="n">
        <f aca="false">E33</f>
        <v>590000000</v>
      </c>
      <c r="C34" s="3" t="n">
        <f aca="false">SUMIFS(현금일정!E2:E626,현금일정!A2:A626,"기본",현금일정!C2:C626,"받을 돈",현금일정!D2:D626,A34)</f>
        <v>0</v>
      </c>
      <c r="D34" s="3" t="n">
        <f aca="false">SUMIFS(현금일정!E2:E626,현금일정!A2:A626,"기본",현금일정!C2:C626,"줄 돈",현금일정!D2:D626,A34)</f>
        <v>460000000</v>
      </c>
      <c r="E34" s="3" t="n">
        <f aca="false">B34+C34-D34</f>
        <v>130000000</v>
      </c>
      <c r="F34" s="3" t="n">
        <f aca="false">MAX(0,기준!$B$3-E34)</f>
        <v>0</v>
      </c>
      <c r="G34" s="3" t="str">
        <f aca="false">IF(E34&lt;0,"현금 부족",IF(E34&lt;기준!$B$3,"최소 보유 미달","정상"))</f>
        <v>정상</v>
      </c>
    </row>
    <row r="35" customFormat="false" ht="31.5" hidden="false" customHeight="true" outlineLevel="0" collapsed="false">
      <c r="A35" s="4" t="n">
        <v>46361</v>
      </c>
      <c r="B35" s="3" t="n">
        <f aca="false">E34</f>
        <v>130000000</v>
      </c>
      <c r="C35" s="3" t="n">
        <f aca="false">SUMIFS(현금일정!E2:E626,현금일정!A2:A626,"기본",현금일정!C2:C626,"받을 돈",현금일정!D2:D626,A35)</f>
        <v>0</v>
      </c>
      <c r="D35" s="3" t="n">
        <f aca="false">SUMIFS(현금일정!E2:E626,현금일정!A2:A626,"기본",현금일정!C2:C626,"줄 돈",현금일정!D2:D626,A35)</f>
        <v>0</v>
      </c>
      <c r="E35" s="3" t="n">
        <f aca="false">B35+C35-D35</f>
        <v>130000000</v>
      </c>
      <c r="F35" s="3" t="n">
        <f aca="false">MAX(0,기준!$B$3-E35)</f>
        <v>0</v>
      </c>
      <c r="G35" s="3" t="str">
        <f aca="false">IF(E35&lt;0,"현금 부족",IF(E35&lt;기준!$B$3,"최소 보유 미달","정상"))</f>
        <v>정상</v>
      </c>
    </row>
    <row r="36" customFormat="false" ht="31.5" hidden="false" customHeight="true" outlineLevel="0" collapsed="false">
      <c r="A36" s="4" t="n">
        <v>46362</v>
      </c>
      <c r="B36" s="3" t="n">
        <f aca="false">E35</f>
        <v>130000000</v>
      </c>
      <c r="C36" s="3" t="n">
        <f aca="false">SUMIFS(현금일정!E2:E626,현금일정!A2:A626,"기본",현금일정!C2:C626,"받을 돈",현금일정!D2:D626,A36)</f>
        <v>0</v>
      </c>
      <c r="D36" s="3" t="n">
        <f aca="false">SUMIFS(현금일정!E2:E626,현금일정!A2:A626,"기본",현금일정!C2:C626,"줄 돈",현금일정!D2:D626,A36)</f>
        <v>0</v>
      </c>
      <c r="E36" s="3" t="n">
        <f aca="false">B36+C36-D36</f>
        <v>130000000</v>
      </c>
      <c r="F36" s="3" t="n">
        <f aca="false">MAX(0,기준!$B$3-E36)</f>
        <v>0</v>
      </c>
      <c r="G36" s="3" t="str">
        <f aca="false">IF(E36&lt;0,"현금 부족",IF(E36&lt;기준!$B$3,"최소 보유 미달","정상"))</f>
        <v>정상</v>
      </c>
    </row>
    <row r="37" customFormat="false" ht="31.5" hidden="false" customHeight="true" outlineLevel="0" collapsed="false">
      <c r="A37" s="4" t="n">
        <v>46363</v>
      </c>
      <c r="B37" s="3" t="n">
        <f aca="false">E36</f>
        <v>130000000</v>
      </c>
      <c r="C37" s="3" t="n">
        <f aca="false">SUMIFS(현금일정!E2:E626,현금일정!A2:A626,"기본",현금일정!C2:C626,"받을 돈",현금일정!D2:D626,A37)</f>
        <v>0</v>
      </c>
      <c r="D37" s="3" t="n">
        <f aca="false">SUMIFS(현금일정!E2:E626,현금일정!A2:A626,"기본",현금일정!C2:C626,"줄 돈",현금일정!D2:D626,A37)</f>
        <v>0</v>
      </c>
      <c r="E37" s="3" t="n">
        <f aca="false">B37+C37-D37</f>
        <v>130000000</v>
      </c>
      <c r="F37" s="3" t="n">
        <f aca="false">MAX(0,기준!$B$3-E37)</f>
        <v>0</v>
      </c>
      <c r="G37" s="3" t="str">
        <f aca="false">IF(E37&lt;0,"현금 부족",IF(E37&lt;기준!$B$3,"최소 보유 미달","정상"))</f>
        <v>정상</v>
      </c>
    </row>
    <row r="38" customFormat="false" ht="31.5" hidden="false" customHeight="true" outlineLevel="0" collapsed="false">
      <c r="A38" s="4" t="n">
        <v>46364</v>
      </c>
      <c r="B38" s="3" t="n">
        <f aca="false">E37</f>
        <v>130000000</v>
      </c>
      <c r="C38" s="3" t="n">
        <f aca="false">SUMIFS(현금일정!E2:E626,현금일정!A2:A626,"기본",현금일정!C2:C626,"받을 돈",현금일정!D2:D626,A38)</f>
        <v>480000000</v>
      </c>
      <c r="D38" s="3" t="n">
        <f aca="false">SUMIFS(현금일정!E2:E626,현금일정!A2:A626,"기본",현금일정!C2:C626,"줄 돈",현금일정!D2:D626,A38)</f>
        <v>0</v>
      </c>
      <c r="E38" s="3" t="n">
        <f aca="false">B38+C38-D38</f>
        <v>610000000</v>
      </c>
      <c r="F38" s="3" t="n">
        <f aca="false">MAX(0,기준!$B$3-E38)</f>
        <v>0</v>
      </c>
      <c r="G38" s="3" t="str">
        <f aca="false">IF(E38&lt;0,"현금 부족",IF(E38&lt;기준!$B$3,"최소 보유 미달","정상"))</f>
        <v>정상</v>
      </c>
    </row>
    <row r="39" customFormat="false" ht="31.5" hidden="false" customHeight="true" outlineLevel="0" collapsed="false">
      <c r="A39" s="4" t="n">
        <v>46365</v>
      </c>
      <c r="B39" s="3" t="n">
        <f aca="false">E38</f>
        <v>610000000</v>
      </c>
      <c r="C39" s="3" t="n">
        <f aca="false">SUMIFS(현금일정!E2:E626,현금일정!A2:A626,"기본",현금일정!C2:C626,"받을 돈",현금일정!D2:D626,A39)</f>
        <v>0</v>
      </c>
      <c r="D39" s="3" t="n">
        <f aca="false">SUMIFS(현금일정!E2:E626,현금일정!A2:A626,"기본",현금일정!C2:C626,"줄 돈",현금일정!D2:D626,A39)</f>
        <v>0</v>
      </c>
      <c r="E39" s="3" t="n">
        <f aca="false">B39+C39-D39</f>
        <v>610000000</v>
      </c>
      <c r="F39" s="3" t="n">
        <f aca="false">MAX(0,기준!$B$3-E39)</f>
        <v>0</v>
      </c>
      <c r="G39" s="3" t="str">
        <f aca="false">IF(E39&lt;0,"현금 부족",IF(E39&lt;기준!$B$3,"최소 보유 미달","정상"))</f>
        <v>정상</v>
      </c>
    </row>
    <row r="40" customFormat="false" ht="31.5" hidden="false" customHeight="true" outlineLevel="0" collapsed="false">
      <c r="A40" s="4" t="n">
        <v>46366</v>
      </c>
      <c r="B40" s="3" t="n">
        <f aca="false">E39</f>
        <v>610000000</v>
      </c>
      <c r="C40" s="3" t="n">
        <f aca="false">SUMIFS(현금일정!E2:E626,현금일정!A2:A626,"기본",현금일정!C2:C626,"받을 돈",현금일정!D2:D626,A40)</f>
        <v>0</v>
      </c>
      <c r="D40" s="3" t="n">
        <f aca="false">SUMIFS(현금일정!E2:E626,현금일정!A2:A626,"기본",현금일정!C2:C626,"줄 돈",현금일정!D2:D626,A40)</f>
        <v>0</v>
      </c>
      <c r="E40" s="3" t="n">
        <f aca="false">B40+C40-D40</f>
        <v>610000000</v>
      </c>
      <c r="F40" s="3" t="n">
        <f aca="false">MAX(0,기준!$B$3-E40)</f>
        <v>0</v>
      </c>
      <c r="G40" s="3" t="str">
        <f aca="false">IF(E40&lt;0,"현금 부족",IF(E40&lt;기준!$B$3,"최소 보유 미달","정상"))</f>
        <v>정상</v>
      </c>
    </row>
    <row r="41" customFormat="false" ht="31.5" hidden="false" customHeight="true" outlineLevel="0" collapsed="false">
      <c r="A41" s="4" t="n">
        <v>46367</v>
      </c>
      <c r="B41" s="3" t="n">
        <f aca="false">E40</f>
        <v>610000000</v>
      </c>
      <c r="C41" s="3" t="n">
        <f aca="false">SUMIFS(현금일정!E2:E626,현금일정!A2:A626,"기본",현금일정!C2:C626,"받을 돈",현금일정!D2:D626,A41)</f>
        <v>0</v>
      </c>
      <c r="D41" s="3" t="n">
        <f aca="false">SUMIFS(현금일정!E2:E626,현금일정!A2:A626,"기본",현금일정!C2:C626,"줄 돈",현금일정!D2:D626,A41)</f>
        <v>470000000</v>
      </c>
      <c r="E41" s="3" t="n">
        <f aca="false">B41+C41-D41</f>
        <v>140000000</v>
      </c>
      <c r="F41" s="3" t="n">
        <f aca="false">MAX(0,기준!$B$3-E41)</f>
        <v>0</v>
      </c>
      <c r="G41" s="3" t="str">
        <f aca="false">IF(E41&lt;0,"현금 부족",IF(E41&lt;기준!$B$3,"최소 보유 미달","정상"))</f>
        <v>정상</v>
      </c>
    </row>
    <row r="42" customFormat="false" ht="31.5" hidden="false" customHeight="true" outlineLevel="0" collapsed="false">
      <c r="A42" s="4" t="n">
        <v>46368</v>
      </c>
      <c r="B42" s="3" t="n">
        <f aca="false">E41</f>
        <v>140000000</v>
      </c>
      <c r="C42" s="3" t="n">
        <f aca="false">SUMIFS(현금일정!E2:E626,현금일정!A2:A626,"기본",현금일정!C2:C626,"받을 돈",현금일정!D2:D626,A42)</f>
        <v>0</v>
      </c>
      <c r="D42" s="3" t="n">
        <f aca="false">SUMIFS(현금일정!E2:E626,현금일정!A2:A626,"기본",현금일정!C2:C626,"줄 돈",현금일정!D2:D626,A42)</f>
        <v>0</v>
      </c>
      <c r="E42" s="3" t="n">
        <f aca="false">B42+C42-D42</f>
        <v>140000000</v>
      </c>
      <c r="F42" s="3" t="n">
        <f aca="false">MAX(0,기준!$B$3-E42)</f>
        <v>0</v>
      </c>
      <c r="G42" s="3" t="str">
        <f aca="false">IF(E42&lt;0,"현금 부족",IF(E42&lt;기준!$B$3,"최소 보유 미달","정상"))</f>
        <v>정상</v>
      </c>
    </row>
    <row r="43" customFormat="false" ht="31.5" hidden="false" customHeight="true" outlineLevel="0" collapsed="false">
      <c r="A43" s="4" t="n">
        <v>46369</v>
      </c>
      <c r="B43" s="3" t="n">
        <f aca="false">E42</f>
        <v>140000000</v>
      </c>
      <c r="C43" s="3" t="n">
        <f aca="false">SUMIFS(현금일정!E2:E626,현금일정!A2:A626,"기본",현금일정!C2:C626,"받을 돈",현금일정!D2:D626,A43)</f>
        <v>0</v>
      </c>
      <c r="D43" s="3" t="n">
        <f aca="false">SUMIFS(현금일정!E2:E626,현금일정!A2:A626,"기본",현금일정!C2:C626,"줄 돈",현금일정!D2:D626,A43)</f>
        <v>0</v>
      </c>
      <c r="E43" s="3" t="n">
        <f aca="false">B43+C43-D43</f>
        <v>140000000</v>
      </c>
      <c r="F43" s="3" t="n">
        <f aca="false">MAX(0,기준!$B$3-E43)</f>
        <v>0</v>
      </c>
      <c r="G43" s="3" t="str">
        <f aca="false">IF(E43&lt;0,"현금 부족",IF(E43&lt;기준!$B$3,"최소 보유 미달","정상"))</f>
        <v>정상</v>
      </c>
    </row>
    <row r="44" customFormat="false" ht="31.5" hidden="false" customHeight="true" outlineLevel="0" collapsed="false">
      <c r="A44" s="4" t="n">
        <v>46370</v>
      </c>
      <c r="B44" s="3" t="n">
        <f aca="false">E43</f>
        <v>140000000</v>
      </c>
      <c r="C44" s="3" t="n">
        <f aca="false">SUMIFS(현금일정!E2:E626,현금일정!A2:A626,"기본",현금일정!C2:C626,"받을 돈",현금일정!D2:D626,A44)</f>
        <v>0</v>
      </c>
      <c r="D44" s="3" t="n">
        <f aca="false">SUMIFS(현금일정!E2:E626,현금일정!A2:A626,"기본",현금일정!C2:C626,"줄 돈",현금일정!D2:D626,A44)</f>
        <v>0</v>
      </c>
      <c r="E44" s="3" t="n">
        <f aca="false">B44+C44-D44</f>
        <v>140000000</v>
      </c>
      <c r="F44" s="3" t="n">
        <f aca="false">MAX(0,기준!$B$3-E44)</f>
        <v>0</v>
      </c>
      <c r="G44" s="3" t="str">
        <f aca="false">IF(E44&lt;0,"현금 부족",IF(E44&lt;기준!$B$3,"최소 보유 미달","정상"))</f>
        <v>정상</v>
      </c>
    </row>
    <row r="45" customFormat="false" ht="31.5" hidden="false" customHeight="true" outlineLevel="0" collapsed="false">
      <c r="A45" s="4" t="n">
        <v>46371</v>
      </c>
      <c r="B45" s="3" t="n">
        <f aca="false">E44</f>
        <v>140000000</v>
      </c>
      <c r="C45" s="3" t="n">
        <f aca="false">SUMIFS(현금일정!E2:E626,현금일정!A2:A626,"기본",현금일정!C2:C626,"받을 돈",현금일정!D2:D626,A45)</f>
        <v>520000000</v>
      </c>
      <c r="D45" s="3" t="n">
        <f aca="false">SUMIFS(현금일정!E2:E626,현금일정!A2:A626,"기본",현금일정!C2:C626,"줄 돈",현금일정!D2:D626,A45)</f>
        <v>0</v>
      </c>
      <c r="E45" s="3" t="n">
        <f aca="false">B45+C45-D45</f>
        <v>660000000</v>
      </c>
      <c r="F45" s="3" t="n">
        <f aca="false">MAX(0,기준!$B$3-E45)</f>
        <v>0</v>
      </c>
      <c r="G45" s="3" t="str">
        <f aca="false">IF(E45&lt;0,"현금 부족",IF(E45&lt;기준!$B$3,"최소 보유 미달","정상"))</f>
        <v>정상</v>
      </c>
    </row>
    <row r="46" customFormat="false" ht="31.5" hidden="false" customHeight="true" outlineLevel="0" collapsed="false">
      <c r="A46" s="4" t="n">
        <v>46372</v>
      </c>
      <c r="B46" s="3" t="n">
        <f aca="false">E45</f>
        <v>660000000</v>
      </c>
      <c r="C46" s="3" t="n">
        <f aca="false">SUMIFS(현금일정!E2:E626,현금일정!A2:A626,"기본",현금일정!C2:C626,"받을 돈",현금일정!D2:D626,A46)</f>
        <v>0</v>
      </c>
      <c r="D46" s="3" t="n">
        <f aca="false">SUMIFS(현금일정!E2:E626,현금일정!A2:A626,"기본",현금일정!C2:C626,"줄 돈",현금일정!D2:D626,A46)</f>
        <v>0</v>
      </c>
      <c r="E46" s="3" t="n">
        <f aca="false">B46+C46-D46</f>
        <v>660000000</v>
      </c>
      <c r="F46" s="3" t="n">
        <f aca="false">MAX(0,기준!$B$3-E46)</f>
        <v>0</v>
      </c>
      <c r="G46" s="3" t="str">
        <f aca="false">IF(E46&lt;0,"현금 부족",IF(E46&lt;기준!$B$3,"최소 보유 미달","정상"))</f>
        <v>정상</v>
      </c>
    </row>
    <row r="47" customFormat="false" ht="31.5" hidden="false" customHeight="true" outlineLevel="0" collapsed="false">
      <c r="A47" s="4" t="n">
        <v>46373</v>
      </c>
      <c r="B47" s="3" t="n">
        <f aca="false">E46</f>
        <v>660000000</v>
      </c>
      <c r="C47" s="3" t="n">
        <f aca="false">SUMIFS(현금일정!E2:E626,현금일정!A2:A626,"기본",현금일정!C2:C626,"받을 돈",현금일정!D2:D626,A47)</f>
        <v>0</v>
      </c>
      <c r="D47" s="3" t="n">
        <f aca="false">SUMIFS(현금일정!E2:E626,현금일정!A2:A626,"기본",현금일정!C2:C626,"줄 돈",현금일정!D2:D626,A47)</f>
        <v>0</v>
      </c>
      <c r="E47" s="3" t="n">
        <f aca="false">B47+C47-D47</f>
        <v>660000000</v>
      </c>
      <c r="F47" s="3" t="n">
        <f aca="false">MAX(0,기준!$B$3-E47)</f>
        <v>0</v>
      </c>
      <c r="G47" s="3" t="str">
        <f aca="false">IF(E47&lt;0,"현금 부족",IF(E47&lt;기준!$B$3,"최소 보유 미달","정상"))</f>
        <v>정상</v>
      </c>
    </row>
    <row r="48" customFormat="false" ht="31.5" hidden="false" customHeight="true" outlineLevel="0" collapsed="false">
      <c r="A48" s="4" t="n">
        <v>46374</v>
      </c>
      <c r="B48" s="3" t="n">
        <f aca="false">E47</f>
        <v>660000000</v>
      </c>
      <c r="C48" s="3" t="n">
        <f aca="false">SUMIFS(현금일정!E2:E626,현금일정!A2:A626,"기본",현금일정!C2:C626,"받을 돈",현금일정!D2:D626,A48)</f>
        <v>0</v>
      </c>
      <c r="D48" s="3" t="n">
        <f aca="false">SUMIFS(현금일정!E2:E626,현금일정!A2:A626,"기본",현금일정!C2:C626,"줄 돈",현금일정!D2:D626,A48)</f>
        <v>480000000</v>
      </c>
      <c r="E48" s="3" t="n">
        <f aca="false">B48+C48-D48</f>
        <v>180000000</v>
      </c>
      <c r="F48" s="3" t="n">
        <f aca="false">MAX(0,기준!$B$3-E48)</f>
        <v>0</v>
      </c>
      <c r="G48" s="3" t="str">
        <f aca="false">IF(E48&lt;0,"현금 부족",IF(E48&lt;기준!$B$3,"최소 보유 미달","정상"))</f>
        <v>정상</v>
      </c>
    </row>
    <row r="49" customFormat="false" ht="31.5" hidden="false" customHeight="true" outlineLevel="0" collapsed="false">
      <c r="A49" s="4" t="n">
        <v>46375</v>
      </c>
      <c r="B49" s="3" t="n">
        <f aca="false">E48</f>
        <v>180000000</v>
      </c>
      <c r="C49" s="3" t="n">
        <f aca="false">SUMIFS(현금일정!E2:E626,현금일정!A2:A626,"기본",현금일정!C2:C626,"받을 돈",현금일정!D2:D626,A49)</f>
        <v>0</v>
      </c>
      <c r="D49" s="3" t="n">
        <f aca="false">SUMIFS(현금일정!E2:E626,현금일정!A2:A626,"기본",현금일정!C2:C626,"줄 돈",현금일정!D2:D626,A49)</f>
        <v>0</v>
      </c>
      <c r="E49" s="3" t="n">
        <f aca="false">B49+C49-D49</f>
        <v>180000000</v>
      </c>
      <c r="F49" s="3" t="n">
        <f aca="false">MAX(0,기준!$B$3-E49)</f>
        <v>0</v>
      </c>
      <c r="G49" s="3" t="str">
        <f aca="false">IF(E49&lt;0,"현금 부족",IF(E49&lt;기준!$B$3,"최소 보유 미달","정상"))</f>
        <v>정상</v>
      </c>
    </row>
    <row r="50" customFormat="false" ht="31.5" hidden="false" customHeight="true" outlineLevel="0" collapsed="false">
      <c r="A50" s="4" t="n">
        <v>46376</v>
      </c>
      <c r="B50" s="3" t="n">
        <f aca="false">E49</f>
        <v>180000000</v>
      </c>
      <c r="C50" s="3" t="n">
        <f aca="false">SUMIFS(현금일정!E2:E626,현금일정!A2:A626,"기본",현금일정!C2:C626,"받을 돈",현금일정!D2:D626,A50)</f>
        <v>0</v>
      </c>
      <c r="D50" s="3" t="n">
        <f aca="false">SUMIFS(현금일정!E2:E626,현금일정!A2:A626,"기본",현금일정!C2:C626,"줄 돈",현금일정!D2:D626,A50)</f>
        <v>0</v>
      </c>
      <c r="E50" s="3" t="n">
        <f aca="false">B50+C50-D50</f>
        <v>180000000</v>
      </c>
      <c r="F50" s="3" t="n">
        <f aca="false">MAX(0,기준!$B$3-E50)</f>
        <v>0</v>
      </c>
      <c r="G50" s="3" t="str">
        <f aca="false">IF(E50&lt;0,"현금 부족",IF(E50&lt;기준!$B$3,"최소 보유 미달","정상"))</f>
        <v>정상</v>
      </c>
    </row>
    <row r="51" customFormat="false" ht="31.5" hidden="false" customHeight="true" outlineLevel="0" collapsed="false">
      <c r="A51" s="4" t="n">
        <v>46377</v>
      </c>
      <c r="B51" s="3" t="n">
        <f aca="false">E50</f>
        <v>180000000</v>
      </c>
      <c r="C51" s="3" t="n">
        <f aca="false">SUMIFS(현금일정!E2:E626,현금일정!A2:A626,"기본",현금일정!C2:C626,"받을 돈",현금일정!D2:D626,A51)</f>
        <v>0</v>
      </c>
      <c r="D51" s="3" t="n">
        <f aca="false">SUMIFS(현금일정!E2:E626,현금일정!A2:A626,"기본",현금일정!C2:C626,"줄 돈",현금일정!D2:D626,A51)</f>
        <v>0</v>
      </c>
      <c r="E51" s="3" t="n">
        <f aca="false">B51+C51-D51</f>
        <v>180000000</v>
      </c>
      <c r="F51" s="3" t="n">
        <f aca="false">MAX(0,기준!$B$3-E51)</f>
        <v>0</v>
      </c>
      <c r="G51" s="3" t="str">
        <f aca="false">IF(E51&lt;0,"현금 부족",IF(E51&lt;기준!$B$3,"최소 보유 미달","정상"))</f>
        <v>정상</v>
      </c>
    </row>
    <row r="52" customFormat="false" ht="31.5" hidden="false" customHeight="true" outlineLevel="0" collapsed="false">
      <c r="A52" s="4" t="n">
        <v>46378</v>
      </c>
      <c r="B52" s="3" t="n">
        <f aca="false">E51</f>
        <v>180000000</v>
      </c>
      <c r="C52" s="3" t="n">
        <f aca="false">SUMIFS(현금일정!E2:E626,현금일정!A2:A626,"기본",현금일정!C2:C626,"받을 돈",현금일정!D2:D626,A52)</f>
        <v>460000000</v>
      </c>
      <c r="D52" s="3" t="n">
        <f aca="false">SUMIFS(현금일정!E2:E626,현금일정!A2:A626,"기본",현금일정!C2:C626,"줄 돈",현금일정!D2:D626,A52)</f>
        <v>0</v>
      </c>
      <c r="E52" s="3" t="n">
        <f aca="false">B52+C52-D52</f>
        <v>640000000</v>
      </c>
      <c r="F52" s="3" t="n">
        <f aca="false">MAX(0,기준!$B$3-E52)</f>
        <v>0</v>
      </c>
      <c r="G52" s="3" t="str">
        <f aca="false">IF(E52&lt;0,"현금 부족",IF(E52&lt;기준!$B$3,"최소 보유 미달","정상"))</f>
        <v>정상</v>
      </c>
    </row>
    <row r="53" customFormat="false" ht="31.5" hidden="false" customHeight="true" outlineLevel="0" collapsed="false">
      <c r="A53" s="4" t="n">
        <v>46379</v>
      </c>
      <c r="B53" s="3" t="n">
        <f aca="false">E52</f>
        <v>640000000</v>
      </c>
      <c r="C53" s="3" t="n">
        <f aca="false">SUMIFS(현금일정!E2:E626,현금일정!A2:A626,"기본",현금일정!C2:C626,"받을 돈",현금일정!D2:D626,A53)</f>
        <v>0</v>
      </c>
      <c r="D53" s="3" t="n">
        <f aca="false">SUMIFS(현금일정!E2:E626,현금일정!A2:A626,"기본",현금일정!C2:C626,"줄 돈",현금일정!D2:D626,A53)</f>
        <v>0</v>
      </c>
      <c r="E53" s="3" t="n">
        <f aca="false">B53+C53-D53</f>
        <v>640000000</v>
      </c>
      <c r="F53" s="3" t="n">
        <f aca="false">MAX(0,기준!$B$3-E53)</f>
        <v>0</v>
      </c>
      <c r="G53" s="3" t="str">
        <f aca="false">IF(E53&lt;0,"현금 부족",IF(E53&lt;기준!$B$3,"최소 보유 미달","정상"))</f>
        <v>정상</v>
      </c>
    </row>
    <row r="54" customFormat="false" ht="31.5" hidden="false" customHeight="true" outlineLevel="0" collapsed="false">
      <c r="A54" s="4" t="n">
        <v>46380</v>
      </c>
      <c r="B54" s="3" t="n">
        <f aca="false">E53</f>
        <v>640000000</v>
      </c>
      <c r="C54" s="3" t="n">
        <f aca="false">SUMIFS(현금일정!E2:E626,현금일정!A2:A626,"기본",현금일정!C2:C626,"받을 돈",현금일정!D2:D626,A54)</f>
        <v>0</v>
      </c>
      <c r="D54" s="3" t="n">
        <f aca="false">SUMIFS(현금일정!E2:E626,현금일정!A2:A626,"기본",현금일정!C2:C626,"줄 돈",현금일정!D2:D626,A54)</f>
        <v>0</v>
      </c>
      <c r="E54" s="3" t="n">
        <f aca="false">B54+C54-D54</f>
        <v>640000000</v>
      </c>
      <c r="F54" s="3" t="n">
        <f aca="false">MAX(0,기준!$B$3-E54)</f>
        <v>0</v>
      </c>
      <c r="G54" s="3" t="str">
        <f aca="false">IF(E54&lt;0,"현금 부족",IF(E54&lt;기준!$B$3,"최소 보유 미달","정상"))</f>
        <v>정상</v>
      </c>
    </row>
    <row r="55" customFormat="false" ht="31.5" hidden="false" customHeight="true" outlineLevel="0" collapsed="false">
      <c r="A55" s="4" t="n">
        <v>46381</v>
      </c>
      <c r="B55" s="3" t="n">
        <f aca="false">E54</f>
        <v>640000000</v>
      </c>
      <c r="C55" s="3" t="n">
        <f aca="false">SUMIFS(현금일정!E2:E626,현금일정!A2:A626,"기본",현금일정!C2:C626,"받을 돈",현금일정!D2:D626,A55)</f>
        <v>0</v>
      </c>
      <c r="D55" s="3" t="n">
        <f aca="false">SUMIFS(현금일정!E2:E626,현금일정!A2:A626,"기본",현금일정!C2:C626,"줄 돈",현금일정!D2:D626,A55)</f>
        <v>490000000</v>
      </c>
      <c r="E55" s="3" t="n">
        <f aca="false">B55+C55-D55</f>
        <v>150000000</v>
      </c>
      <c r="F55" s="3" t="n">
        <f aca="false">MAX(0,기준!$B$3-E55)</f>
        <v>0</v>
      </c>
      <c r="G55" s="3" t="str">
        <f aca="false">IF(E55&lt;0,"현금 부족",IF(E55&lt;기준!$B$3,"최소 보유 미달","정상"))</f>
        <v>정상</v>
      </c>
    </row>
    <row r="56" customFormat="false" ht="31.5" hidden="false" customHeight="true" outlineLevel="0" collapsed="false">
      <c r="A56" s="4" t="n">
        <v>46382</v>
      </c>
      <c r="B56" s="3" t="n">
        <f aca="false">E55</f>
        <v>150000000</v>
      </c>
      <c r="C56" s="3" t="n">
        <f aca="false">SUMIFS(현금일정!E2:E626,현금일정!A2:A626,"기본",현금일정!C2:C626,"받을 돈",현금일정!D2:D626,A56)</f>
        <v>0</v>
      </c>
      <c r="D56" s="3" t="n">
        <f aca="false">SUMIFS(현금일정!E2:E626,현금일정!A2:A626,"기본",현금일정!C2:C626,"줄 돈",현금일정!D2:D626,A56)</f>
        <v>0</v>
      </c>
      <c r="E56" s="3" t="n">
        <f aca="false">B56+C56-D56</f>
        <v>150000000</v>
      </c>
      <c r="F56" s="3" t="n">
        <f aca="false">MAX(0,기준!$B$3-E56)</f>
        <v>0</v>
      </c>
      <c r="G56" s="3" t="str">
        <f aca="false">IF(E56&lt;0,"현금 부족",IF(E56&lt;기준!$B$3,"최소 보유 미달","정상"))</f>
        <v>정상</v>
      </c>
    </row>
    <row r="57" customFormat="false" ht="31.5" hidden="false" customHeight="true" outlineLevel="0" collapsed="false">
      <c r="A57" s="4" t="n">
        <v>46383</v>
      </c>
      <c r="B57" s="3" t="n">
        <f aca="false">E56</f>
        <v>150000000</v>
      </c>
      <c r="C57" s="3" t="n">
        <f aca="false">SUMIFS(현금일정!E2:E626,현금일정!A2:A626,"기본",현금일정!C2:C626,"받을 돈",현금일정!D2:D626,A57)</f>
        <v>0</v>
      </c>
      <c r="D57" s="3" t="n">
        <f aca="false">SUMIFS(현금일정!E2:E626,현금일정!A2:A626,"기본",현금일정!C2:C626,"줄 돈",현금일정!D2:D626,A57)</f>
        <v>0</v>
      </c>
      <c r="E57" s="3" t="n">
        <f aca="false">B57+C57-D57</f>
        <v>150000000</v>
      </c>
      <c r="F57" s="3" t="n">
        <f aca="false">MAX(0,기준!$B$3-E57)</f>
        <v>0</v>
      </c>
      <c r="G57" s="3" t="str">
        <f aca="false">IF(E57&lt;0,"현금 부족",IF(E57&lt;기준!$B$3,"최소 보유 미달","정상"))</f>
        <v>정상</v>
      </c>
    </row>
    <row r="58" customFormat="false" ht="31.5" hidden="false" customHeight="true" outlineLevel="0" collapsed="false">
      <c r="A58" s="4" t="n">
        <v>46384</v>
      </c>
      <c r="B58" s="3" t="n">
        <f aca="false">E57</f>
        <v>150000000</v>
      </c>
      <c r="C58" s="3" t="n">
        <f aca="false">SUMIFS(현금일정!E2:E626,현금일정!A2:A626,"기본",현금일정!C2:C626,"받을 돈",현금일정!D2:D626,A58)</f>
        <v>0</v>
      </c>
      <c r="D58" s="3" t="n">
        <f aca="false">SUMIFS(현금일정!E2:E626,현금일정!A2:A626,"기본",현금일정!C2:C626,"줄 돈",현금일정!D2:D626,A58)</f>
        <v>0</v>
      </c>
      <c r="E58" s="3" t="n">
        <f aca="false">B58+C58-D58</f>
        <v>150000000</v>
      </c>
      <c r="F58" s="3" t="n">
        <f aca="false">MAX(0,기준!$B$3-E58)</f>
        <v>0</v>
      </c>
      <c r="G58" s="3" t="str">
        <f aca="false">IF(E58&lt;0,"현금 부족",IF(E58&lt;기준!$B$3,"최소 보유 미달","정상"))</f>
        <v>정상</v>
      </c>
    </row>
    <row r="59" customFormat="false" ht="31.5" hidden="false" customHeight="true" outlineLevel="0" collapsed="false">
      <c r="A59" s="4" t="n">
        <v>46385</v>
      </c>
      <c r="B59" s="3" t="n">
        <f aca="false">E58</f>
        <v>150000000</v>
      </c>
      <c r="C59" s="3" t="n">
        <f aca="false">SUMIFS(현금일정!E2:E626,현금일정!A2:A626,"기본",현금일정!C2:C626,"받을 돈",현금일정!D2:D626,A59)</f>
        <v>500000000</v>
      </c>
      <c r="D59" s="3" t="n">
        <f aca="false">SUMIFS(현금일정!E2:E626,현금일정!A2:A626,"기본",현금일정!C2:C626,"줄 돈",현금일정!D2:D626,A59)</f>
        <v>0</v>
      </c>
      <c r="E59" s="3" t="n">
        <f aca="false">B59+C59-D59</f>
        <v>650000000</v>
      </c>
      <c r="F59" s="3" t="n">
        <f aca="false">MAX(0,기준!$B$3-E59)</f>
        <v>0</v>
      </c>
      <c r="G59" s="3" t="str">
        <f aca="false">IF(E59&lt;0,"현금 부족",IF(E59&lt;기준!$B$3,"최소 보유 미달","정상"))</f>
        <v>정상</v>
      </c>
    </row>
    <row r="60" customFormat="false" ht="31.5" hidden="false" customHeight="true" outlineLevel="0" collapsed="false">
      <c r="A60" s="4" t="n">
        <v>46386</v>
      </c>
      <c r="B60" s="3" t="n">
        <f aca="false">E59</f>
        <v>650000000</v>
      </c>
      <c r="C60" s="3" t="n">
        <f aca="false">SUMIFS(현금일정!E2:E626,현금일정!A2:A626,"기본",현금일정!C2:C626,"받을 돈",현금일정!D2:D626,A60)</f>
        <v>0</v>
      </c>
      <c r="D60" s="3" t="n">
        <f aca="false">SUMIFS(현금일정!E2:E626,현금일정!A2:A626,"기본",현금일정!C2:C626,"줄 돈",현금일정!D2:D626,A60)</f>
        <v>0</v>
      </c>
      <c r="E60" s="3" t="n">
        <f aca="false">B60+C60-D60</f>
        <v>650000000</v>
      </c>
      <c r="F60" s="3" t="n">
        <f aca="false">MAX(0,기준!$B$3-E60)</f>
        <v>0</v>
      </c>
      <c r="G60" s="3" t="str">
        <f aca="false">IF(E60&lt;0,"현금 부족",IF(E60&lt;기준!$B$3,"최소 보유 미달","정상"))</f>
        <v>정상</v>
      </c>
    </row>
    <row r="61" customFormat="false" ht="31.5" hidden="false" customHeight="true" outlineLevel="0" collapsed="false">
      <c r="A61" s="4" t="n">
        <v>46387</v>
      </c>
      <c r="B61" s="3" t="n">
        <f aca="false">E60</f>
        <v>650000000</v>
      </c>
      <c r="C61" s="3" t="n">
        <f aca="false">SUMIFS(현금일정!E2:E626,현금일정!A2:A626,"기본",현금일정!C2:C626,"받을 돈",현금일정!D2:D626,A61)</f>
        <v>0</v>
      </c>
      <c r="D61" s="3" t="n">
        <f aca="false">SUMIFS(현금일정!E2:E626,현금일정!A2:A626,"기본",현금일정!C2:C626,"줄 돈",현금일정!D2:D626,A61)</f>
        <v>0</v>
      </c>
      <c r="E61" s="3" t="n">
        <f aca="false">B61+C61-D61</f>
        <v>650000000</v>
      </c>
      <c r="F61" s="3" t="n">
        <f aca="false">MAX(0,기준!$B$3-E61)</f>
        <v>0</v>
      </c>
      <c r="G61" s="3" t="str">
        <f aca="false">IF(E61&lt;0,"현금 부족",IF(E61&lt;기준!$B$3,"최소 보유 미달","정상"))</f>
        <v>정상</v>
      </c>
    </row>
    <row r="62" customFormat="false" ht="31.5" hidden="false" customHeight="true" outlineLevel="0" collapsed="false">
      <c r="A62" s="4" t="n">
        <v>46388</v>
      </c>
      <c r="B62" s="3" t="n">
        <f aca="false">E61</f>
        <v>650000000</v>
      </c>
      <c r="C62" s="3" t="n">
        <f aca="false">SUMIFS(현금일정!E2:E626,현금일정!A2:A626,"기본",현금일정!C2:C626,"받을 돈",현금일정!D2:D626,A62)</f>
        <v>0</v>
      </c>
      <c r="D62" s="3" t="n">
        <f aca="false">SUMIFS(현금일정!E2:E626,현금일정!A2:A626,"기본",현금일정!C2:C626,"줄 돈",현금일정!D2:D626,A62)</f>
        <v>520000000</v>
      </c>
      <c r="E62" s="3" t="n">
        <f aca="false">B62+C62-D62</f>
        <v>130000000</v>
      </c>
      <c r="F62" s="3" t="n">
        <f aca="false">MAX(0,기준!$B$3-E62)</f>
        <v>0</v>
      </c>
      <c r="G62" s="3" t="str">
        <f aca="false">IF(E62&lt;0,"현금 부족",IF(E62&lt;기준!$B$3,"최소 보유 미달","정상"))</f>
        <v>정상</v>
      </c>
    </row>
    <row r="63" customFormat="false" ht="31.5" hidden="false" customHeight="true" outlineLevel="0" collapsed="false">
      <c r="A63" s="4" t="n">
        <v>46389</v>
      </c>
      <c r="B63" s="3" t="n">
        <f aca="false">E62</f>
        <v>130000000</v>
      </c>
      <c r="C63" s="3" t="n">
        <f aca="false">SUMIFS(현금일정!E2:E626,현금일정!A2:A626,"기본",현금일정!C2:C626,"받을 돈",현금일정!D2:D626,A63)</f>
        <v>0</v>
      </c>
      <c r="D63" s="3" t="n">
        <f aca="false">SUMIFS(현금일정!E2:E626,현금일정!A2:A626,"기본",현금일정!C2:C626,"줄 돈",현금일정!D2:D626,A63)</f>
        <v>0</v>
      </c>
      <c r="E63" s="3" t="n">
        <f aca="false">B63+C63-D63</f>
        <v>130000000</v>
      </c>
      <c r="F63" s="3" t="n">
        <f aca="false">MAX(0,기준!$B$3-E63)</f>
        <v>0</v>
      </c>
      <c r="G63" s="3" t="str">
        <f aca="false">IF(E63&lt;0,"현금 부족",IF(E63&lt;기준!$B$3,"최소 보유 미달","정상"))</f>
        <v>정상</v>
      </c>
    </row>
    <row r="64" customFormat="false" ht="31.5" hidden="false" customHeight="true" outlineLevel="0" collapsed="false">
      <c r="A64" s="4" t="n">
        <v>46390</v>
      </c>
      <c r="B64" s="3" t="n">
        <f aca="false">E63</f>
        <v>130000000</v>
      </c>
      <c r="C64" s="3" t="n">
        <f aca="false">SUMIFS(현금일정!E2:E626,현금일정!A2:A626,"기본",현금일정!C2:C626,"받을 돈",현금일정!D2:D626,A64)</f>
        <v>0</v>
      </c>
      <c r="D64" s="3" t="n">
        <f aca="false">SUMIFS(현금일정!E2:E626,현금일정!A2:A626,"기본",현금일정!C2:C626,"줄 돈",현금일정!D2:D626,A64)</f>
        <v>0</v>
      </c>
      <c r="E64" s="3" t="n">
        <f aca="false">B64+C64-D64</f>
        <v>130000000</v>
      </c>
      <c r="F64" s="3" t="n">
        <f aca="false">MAX(0,기준!$B$3-E64)</f>
        <v>0</v>
      </c>
      <c r="G64" s="3" t="str">
        <f aca="false">IF(E64&lt;0,"현금 부족",IF(E64&lt;기준!$B$3,"최소 보유 미달","정상"))</f>
        <v>정상</v>
      </c>
    </row>
    <row r="65" customFormat="false" ht="31.5" hidden="false" customHeight="true" outlineLevel="0" collapsed="false">
      <c r="A65" s="4" t="n">
        <v>46391</v>
      </c>
      <c r="B65" s="3" t="n">
        <f aca="false">E64</f>
        <v>130000000</v>
      </c>
      <c r="C65" s="3" t="n">
        <f aca="false">SUMIFS(현금일정!E2:E626,현금일정!A2:A626,"기본",현금일정!C2:C626,"받을 돈",현금일정!D2:D626,A65)</f>
        <v>0</v>
      </c>
      <c r="D65" s="3" t="n">
        <f aca="false">SUMIFS(현금일정!E2:E626,현금일정!A2:A626,"기본",현금일정!C2:C626,"줄 돈",현금일정!D2:D626,A65)</f>
        <v>0</v>
      </c>
      <c r="E65" s="3" t="n">
        <f aca="false">B65+C65-D65</f>
        <v>130000000</v>
      </c>
      <c r="F65" s="3" t="n">
        <f aca="false">MAX(0,기준!$B$3-E65)</f>
        <v>0</v>
      </c>
      <c r="G65" s="3" t="str">
        <f aca="false">IF(E65&lt;0,"현금 부족",IF(E65&lt;기준!$B$3,"최소 보유 미달","정상"))</f>
        <v>정상</v>
      </c>
    </row>
    <row r="66" customFormat="false" ht="31.5" hidden="false" customHeight="true" outlineLevel="0" collapsed="false">
      <c r="A66" s="4" t="n">
        <v>46392</v>
      </c>
      <c r="B66" s="3" t="n">
        <f aca="false">E65</f>
        <v>130000000</v>
      </c>
      <c r="C66" s="3" t="n">
        <f aca="false">SUMIFS(현금일정!E2:E626,현금일정!A2:A626,"기본",현금일정!C2:C626,"받을 돈",현금일정!D2:D626,A66)</f>
        <v>510000000</v>
      </c>
      <c r="D66" s="3" t="n">
        <f aca="false">SUMIFS(현금일정!E2:E626,현금일정!A2:A626,"기본",현금일정!C2:C626,"줄 돈",현금일정!D2:D626,A66)</f>
        <v>0</v>
      </c>
      <c r="E66" s="3" t="n">
        <f aca="false">B66+C66-D66</f>
        <v>640000000</v>
      </c>
      <c r="F66" s="3" t="n">
        <f aca="false">MAX(0,기준!$B$3-E66)</f>
        <v>0</v>
      </c>
      <c r="G66" s="3" t="str">
        <f aca="false">IF(E66&lt;0,"현금 부족",IF(E66&lt;기준!$B$3,"최소 보유 미달","정상"))</f>
        <v>정상</v>
      </c>
    </row>
    <row r="67" customFormat="false" ht="31.5" hidden="false" customHeight="true" outlineLevel="0" collapsed="false">
      <c r="A67" s="4" t="n">
        <v>46393</v>
      </c>
      <c r="B67" s="3" t="n">
        <f aca="false">E66</f>
        <v>640000000</v>
      </c>
      <c r="C67" s="3" t="n">
        <f aca="false">SUMIFS(현금일정!E2:E626,현금일정!A2:A626,"기본",현금일정!C2:C626,"받을 돈",현금일정!D2:D626,A67)</f>
        <v>0</v>
      </c>
      <c r="D67" s="3" t="n">
        <f aca="false">SUMIFS(현금일정!E2:E626,현금일정!A2:A626,"기본",현금일정!C2:C626,"줄 돈",현금일정!D2:D626,A67)</f>
        <v>0</v>
      </c>
      <c r="E67" s="3" t="n">
        <f aca="false">B67+C67-D67</f>
        <v>640000000</v>
      </c>
      <c r="F67" s="3" t="n">
        <f aca="false">MAX(0,기준!$B$3-E67)</f>
        <v>0</v>
      </c>
      <c r="G67" s="3" t="str">
        <f aca="false">IF(E67&lt;0,"현금 부족",IF(E67&lt;기준!$B$3,"최소 보유 미달","정상"))</f>
        <v>정상</v>
      </c>
    </row>
    <row r="68" customFormat="false" ht="31.5" hidden="false" customHeight="true" outlineLevel="0" collapsed="false">
      <c r="A68" s="4" t="n">
        <v>46394</v>
      </c>
      <c r="B68" s="3" t="n">
        <f aca="false">E67</f>
        <v>640000000</v>
      </c>
      <c r="C68" s="3" t="n">
        <f aca="false">SUMIFS(현금일정!E2:E626,현금일정!A2:A626,"기본",현금일정!C2:C626,"받을 돈",현금일정!D2:D626,A68)</f>
        <v>0</v>
      </c>
      <c r="D68" s="3" t="n">
        <f aca="false">SUMIFS(현금일정!E2:E626,현금일정!A2:A626,"기본",현금일정!C2:C626,"줄 돈",현금일정!D2:D626,A68)</f>
        <v>0</v>
      </c>
      <c r="E68" s="3" t="n">
        <f aca="false">B68+C68-D68</f>
        <v>640000000</v>
      </c>
      <c r="F68" s="3" t="n">
        <f aca="false">MAX(0,기준!$B$3-E68)</f>
        <v>0</v>
      </c>
      <c r="G68" s="3" t="str">
        <f aca="false">IF(E68&lt;0,"현금 부족",IF(E68&lt;기준!$B$3,"최소 보유 미달","정상"))</f>
        <v>정상</v>
      </c>
    </row>
    <row r="69" customFormat="false" ht="31.5" hidden="false" customHeight="true" outlineLevel="0" collapsed="false">
      <c r="A69" s="4" t="n">
        <v>46395</v>
      </c>
      <c r="B69" s="3" t="n">
        <f aca="false">E68</f>
        <v>640000000</v>
      </c>
      <c r="C69" s="3" t="n">
        <f aca="false">SUMIFS(현금일정!E2:E626,현금일정!A2:A626,"기본",현금일정!C2:C626,"받을 돈",현금일정!D2:D626,A69)</f>
        <v>0</v>
      </c>
      <c r="D69" s="3" t="n">
        <f aca="false">SUMIFS(현금일정!E2:E626,현금일정!A2:A626,"기본",현금일정!C2:C626,"줄 돈",현금일정!D2:D626,A69)</f>
        <v>500000000</v>
      </c>
      <c r="E69" s="3" t="n">
        <f aca="false">B69+C69-D69</f>
        <v>140000000</v>
      </c>
      <c r="F69" s="3" t="n">
        <f aca="false">MAX(0,기준!$B$3-E69)</f>
        <v>0</v>
      </c>
      <c r="G69" s="3" t="str">
        <f aca="false">IF(E69&lt;0,"현금 부족",IF(E69&lt;기준!$B$3,"최소 보유 미달","정상"))</f>
        <v>정상</v>
      </c>
    </row>
    <row r="70" customFormat="false" ht="31.5" hidden="false" customHeight="true" outlineLevel="0" collapsed="false">
      <c r="A70" s="4" t="n">
        <v>46396</v>
      </c>
      <c r="B70" s="3" t="n">
        <f aca="false">E69</f>
        <v>140000000</v>
      </c>
      <c r="C70" s="3" t="n">
        <f aca="false">SUMIFS(현금일정!E2:E626,현금일정!A2:A626,"기본",현금일정!C2:C626,"받을 돈",현금일정!D2:D626,A70)</f>
        <v>0</v>
      </c>
      <c r="D70" s="3" t="n">
        <f aca="false">SUMIFS(현금일정!E2:E626,현금일정!A2:A626,"기본",현금일정!C2:C626,"줄 돈",현금일정!D2:D626,A70)</f>
        <v>0</v>
      </c>
      <c r="E70" s="3" t="n">
        <f aca="false">B70+C70-D70</f>
        <v>140000000</v>
      </c>
      <c r="F70" s="3" t="n">
        <f aca="false">MAX(0,기준!$B$3-E70)</f>
        <v>0</v>
      </c>
      <c r="G70" s="3" t="str">
        <f aca="false">IF(E70&lt;0,"현금 부족",IF(E70&lt;기준!$B$3,"최소 보유 미달","정상"))</f>
        <v>정상</v>
      </c>
    </row>
    <row r="71" customFormat="false" ht="31.5" hidden="false" customHeight="true" outlineLevel="0" collapsed="false">
      <c r="A71" s="4" t="n">
        <v>46397</v>
      </c>
      <c r="B71" s="3" t="n">
        <f aca="false">E70</f>
        <v>140000000</v>
      </c>
      <c r="C71" s="3" t="n">
        <f aca="false">SUMIFS(현금일정!E2:E626,현금일정!A2:A626,"기본",현금일정!C2:C626,"받을 돈",현금일정!D2:D626,A71)</f>
        <v>0</v>
      </c>
      <c r="D71" s="3" t="n">
        <f aca="false">SUMIFS(현금일정!E2:E626,현금일정!A2:A626,"기본",현금일정!C2:C626,"줄 돈",현금일정!D2:D626,A71)</f>
        <v>0</v>
      </c>
      <c r="E71" s="3" t="n">
        <f aca="false">B71+C71-D71</f>
        <v>140000000</v>
      </c>
      <c r="F71" s="3" t="n">
        <f aca="false">MAX(0,기준!$B$3-E71)</f>
        <v>0</v>
      </c>
      <c r="G71" s="3" t="str">
        <f aca="false">IF(E71&lt;0,"현금 부족",IF(E71&lt;기준!$B$3,"최소 보유 미달","정상"))</f>
        <v>정상</v>
      </c>
    </row>
    <row r="72" customFormat="false" ht="31.5" hidden="false" customHeight="true" outlineLevel="0" collapsed="false">
      <c r="A72" s="4" t="n">
        <v>46398</v>
      </c>
      <c r="B72" s="3" t="n">
        <f aca="false">E71</f>
        <v>140000000</v>
      </c>
      <c r="C72" s="3" t="n">
        <f aca="false">SUMIFS(현금일정!E2:E626,현금일정!A2:A626,"기본",현금일정!C2:C626,"받을 돈",현금일정!D2:D626,A72)</f>
        <v>0</v>
      </c>
      <c r="D72" s="3" t="n">
        <f aca="false">SUMIFS(현금일정!E2:E626,현금일정!A2:A626,"기본",현금일정!C2:C626,"줄 돈",현금일정!D2:D626,A72)</f>
        <v>0</v>
      </c>
      <c r="E72" s="3" t="n">
        <f aca="false">B72+C72-D72</f>
        <v>140000000</v>
      </c>
      <c r="F72" s="3" t="n">
        <f aca="false">MAX(0,기준!$B$3-E72)</f>
        <v>0</v>
      </c>
      <c r="G72" s="3" t="str">
        <f aca="false">IF(E72&lt;0,"현금 부족",IF(E72&lt;기준!$B$3,"최소 보유 미달","정상"))</f>
        <v>정상</v>
      </c>
    </row>
    <row r="73" customFormat="false" ht="31.5" hidden="false" customHeight="true" outlineLevel="0" collapsed="false">
      <c r="A73" s="4" t="n">
        <v>46399</v>
      </c>
      <c r="B73" s="3" t="n">
        <f aca="false">E72</f>
        <v>140000000</v>
      </c>
      <c r="C73" s="3" t="n">
        <f aca="false">SUMIFS(현금일정!E2:E626,현금일정!A2:A626,"기본",현금일정!C2:C626,"받을 돈",현금일정!D2:D626,A73)</f>
        <v>480000000</v>
      </c>
      <c r="D73" s="3" t="n">
        <f aca="false">SUMIFS(현금일정!E2:E626,현금일정!A2:A626,"기본",현금일정!C2:C626,"줄 돈",현금일정!D2:D626,A73)</f>
        <v>0</v>
      </c>
      <c r="E73" s="3" t="n">
        <f aca="false">B73+C73-D73</f>
        <v>620000000</v>
      </c>
      <c r="F73" s="3" t="n">
        <f aca="false">MAX(0,기준!$B$3-E73)</f>
        <v>0</v>
      </c>
      <c r="G73" s="3" t="str">
        <f aca="false">IF(E73&lt;0,"현금 부족",IF(E73&lt;기준!$B$3,"최소 보유 미달","정상"))</f>
        <v>정상</v>
      </c>
    </row>
    <row r="74" customFormat="false" ht="31.5" hidden="false" customHeight="true" outlineLevel="0" collapsed="false">
      <c r="A74" s="4" t="n">
        <v>46400</v>
      </c>
      <c r="B74" s="3" t="n">
        <f aca="false">E73</f>
        <v>620000000</v>
      </c>
      <c r="C74" s="3" t="n">
        <f aca="false">SUMIFS(현금일정!E2:E626,현금일정!A2:A626,"기본",현금일정!C2:C626,"받을 돈",현금일정!D2:D626,A74)</f>
        <v>0</v>
      </c>
      <c r="D74" s="3" t="n">
        <f aca="false">SUMIFS(현금일정!E2:E626,현금일정!A2:A626,"기본",현금일정!C2:C626,"줄 돈",현금일정!D2:D626,A74)</f>
        <v>0</v>
      </c>
      <c r="E74" s="3" t="n">
        <f aca="false">B74+C74-D74</f>
        <v>620000000</v>
      </c>
      <c r="F74" s="3" t="n">
        <f aca="false">MAX(0,기준!$B$3-E74)</f>
        <v>0</v>
      </c>
      <c r="G74" s="3" t="str">
        <f aca="false">IF(E74&lt;0,"현금 부족",IF(E74&lt;기준!$B$3,"최소 보유 미달","정상"))</f>
        <v>정상</v>
      </c>
    </row>
    <row r="75" customFormat="false" ht="31.5" hidden="false" customHeight="true" outlineLevel="0" collapsed="false">
      <c r="A75" s="4" t="n">
        <v>46401</v>
      </c>
      <c r="B75" s="3" t="n">
        <f aca="false">E74</f>
        <v>620000000</v>
      </c>
      <c r="C75" s="3" t="n">
        <f aca="false">SUMIFS(현금일정!E2:E626,현금일정!A2:A626,"기본",현금일정!C2:C626,"받을 돈",현금일정!D2:D626,A75)</f>
        <v>0</v>
      </c>
      <c r="D75" s="3" t="n">
        <f aca="false">SUMIFS(현금일정!E2:E626,현금일정!A2:A626,"기본",현금일정!C2:C626,"줄 돈",현금일정!D2:D626,A75)</f>
        <v>0</v>
      </c>
      <c r="E75" s="3" t="n">
        <f aca="false">B75+C75-D75</f>
        <v>620000000</v>
      </c>
      <c r="F75" s="3" t="n">
        <f aca="false">MAX(0,기준!$B$3-E75)</f>
        <v>0</v>
      </c>
      <c r="G75" s="3" t="str">
        <f aca="false">IF(E75&lt;0,"현금 부족",IF(E75&lt;기준!$B$3,"최소 보유 미달","정상"))</f>
        <v>정상</v>
      </c>
    </row>
    <row r="76" customFormat="false" ht="31.5" hidden="false" customHeight="true" outlineLevel="0" collapsed="false">
      <c r="A76" s="4" t="n">
        <v>46402</v>
      </c>
      <c r="B76" s="3" t="n">
        <f aca="false">E75</f>
        <v>620000000</v>
      </c>
      <c r="C76" s="3" t="n">
        <f aca="false">SUMIFS(현금일정!E2:E626,현금일정!A2:A626,"기본",현금일정!C2:C626,"받을 돈",현금일정!D2:D626,A76)</f>
        <v>0</v>
      </c>
      <c r="D76" s="3" t="n">
        <f aca="false">SUMIFS(현금일정!E2:E626,현금일정!A2:A626,"기본",현금일정!C2:C626,"줄 돈",현금일정!D2:D626,A76)</f>
        <v>490000000</v>
      </c>
      <c r="E76" s="3" t="n">
        <f aca="false">B76+C76-D76</f>
        <v>130000000</v>
      </c>
      <c r="F76" s="3" t="n">
        <f aca="false">MAX(0,기준!$B$3-E76)</f>
        <v>0</v>
      </c>
      <c r="G76" s="3" t="str">
        <f aca="false">IF(E76&lt;0,"현금 부족",IF(E76&lt;기준!$B$3,"최소 보유 미달","정상"))</f>
        <v>정상</v>
      </c>
    </row>
    <row r="77" customFormat="false" ht="31.5" hidden="false" customHeight="true" outlineLevel="0" collapsed="false">
      <c r="A77" s="4" t="n">
        <v>46403</v>
      </c>
      <c r="B77" s="3" t="n">
        <f aca="false">E76</f>
        <v>130000000</v>
      </c>
      <c r="C77" s="3" t="n">
        <f aca="false">SUMIFS(현금일정!E2:E626,현금일정!A2:A626,"기본",현금일정!C2:C626,"받을 돈",현금일정!D2:D626,A77)</f>
        <v>0</v>
      </c>
      <c r="D77" s="3" t="n">
        <f aca="false">SUMIFS(현금일정!E2:E626,현금일정!A2:A626,"기본",현금일정!C2:C626,"줄 돈",현금일정!D2:D626,A77)</f>
        <v>0</v>
      </c>
      <c r="E77" s="3" t="n">
        <f aca="false">B77+C77-D77</f>
        <v>130000000</v>
      </c>
      <c r="F77" s="3" t="n">
        <f aca="false">MAX(0,기준!$B$3-E77)</f>
        <v>0</v>
      </c>
      <c r="G77" s="3" t="str">
        <f aca="false">IF(E77&lt;0,"현금 부족",IF(E77&lt;기준!$B$3,"최소 보유 미달","정상"))</f>
        <v>정상</v>
      </c>
    </row>
    <row r="78" customFormat="false" ht="31.5" hidden="false" customHeight="true" outlineLevel="0" collapsed="false">
      <c r="A78" s="4" t="n">
        <v>46404</v>
      </c>
      <c r="B78" s="3" t="n">
        <f aca="false">E77</f>
        <v>130000000</v>
      </c>
      <c r="C78" s="3" t="n">
        <f aca="false">SUMIFS(현금일정!E2:E626,현금일정!A2:A626,"기본",현금일정!C2:C626,"받을 돈",현금일정!D2:D626,A78)</f>
        <v>0</v>
      </c>
      <c r="D78" s="3" t="n">
        <f aca="false">SUMIFS(현금일정!E2:E626,현금일정!A2:A626,"기본",현금일정!C2:C626,"줄 돈",현금일정!D2:D626,A78)</f>
        <v>0</v>
      </c>
      <c r="E78" s="3" t="n">
        <f aca="false">B78+C78-D78</f>
        <v>130000000</v>
      </c>
      <c r="F78" s="3" t="n">
        <f aca="false">MAX(0,기준!$B$3-E78)</f>
        <v>0</v>
      </c>
      <c r="G78" s="3" t="str">
        <f aca="false">IF(E78&lt;0,"현금 부족",IF(E78&lt;기준!$B$3,"최소 보유 미달","정상"))</f>
        <v>정상</v>
      </c>
    </row>
    <row r="79" customFormat="false" ht="31.5" hidden="false" customHeight="true" outlineLevel="0" collapsed="false">
      <c r="A79" s="4" t="n">
        <v>46405</v>
      </c>
      <c r="B79" s="3" t="n">
        <f aca="false">E78</f>
        <v>130000000</v>
      </c>
      <c r="C79" s="3" t="n">
        <f aca="false">SUMIFS(현금일정!E2:E626,현금일정!A2:A626,"기본",현금일정!C2:C626,"받을 돈",현금일정!D2:D626,A79)</f>
        <v>0</v>
      </c>
      <c r="D79" s="3" t="n">
        <f aca="false">SUMIFS(현금일정!E2:E626,현금일정!A2:A626,"기본",현금일정!C2:C626,"줄 돈",현금일정!D2:D626,A79)</f>
        <v>0</v>
      </c>
      <c r="E79" s="3" t="n">
        <f aca="false">B79+C79-D79</f>
        <v>130000000</v>
      </c>
      <c r="F79" s="3" t="n">
        <f aca="false">MAX(0,기준!$B$3-E79)</f>
        <v>0</v>
      </c>
      <c r="G79" s="3" t="str">
        <f aca="false">IF(E79&lt;0,"현금 부족",IF(E79&lt;기준!$B$3,"최소 보유 미달","정상"))</f>
        <v>정상</v>
      </c>
    </row>
    <row r="80" customFormat="false" ht="31.5" hidden="false" customHeight="true" outlineLevel="0" collapsed="false">
      <c r="A80" s="4" t="n">
        <v>46406</v>
      </c>
      <c r="B80" s="3" t="n">
        <f aca="false">E79</f>
        <v>130000000</v>
      </c>
      <c r="C80" s="3" t="n">
        <f aca="false">SUMIFS(현금일정!E2:E626,현금일정!A2:A626,"기본",현금일정!C2:C626,"받을 돈",현금일정!D2:D626,A80)</f>
        <v>530000000</v>
      </c>
      <c r="D80" s="3" t="n">
        <f aca="false">SUMIFS(현금일정!E2:E626,현금일정!A2:A626,"기본",현금일정!C2:C626,"줄 돈",현금일정!D2:D626,A80)</f>
        <v>0</v>
      </c>
      <c r="E80" s="3" t="n">
        <f aca="false">B80+C80-D80</f>
        <v>660000000</v>
      </c>
      <c r="F80" s="3" t="n">
        <f aca="false">MAX(0,기준!$B$3-E80)</f>
        <v>0</v>
      </c>
      <c r="G80" s="3" t="str">
        <f aca="false">IF(E80&lt;0,"현금 부족",IF(E80&lt;기준!$B$3,"최소 보유 미달","정상"))</f>
        <v>정상</v>
      </c>
    </row>
    <row r="81" customFormat="false" ht="31.5" hidden="false" customHeight="true" outlineLevel="0" collapsed="false">
      <c r="A81" s="4" t="n">
        <v>46407</v>
      </c>
      <c r="B81" s="3" t="n">
        <f aca="false">E80</f>
        <v>660000000</v>
      </c>
      <c r="C81" s="3" t="n">
        <f aca="false">SUMIFS(현금일정!E2:E626,현금일정!A2:A626,"기본",현금일정!C2:C626,"받을 돈",현금일정!D2:D626,A81)</f>
        <v>0</v>
      </c>
      <c r="D81" s="3" t="n">
        <f aca="false">SUMIFS(현금일정!E2:E626,현금일정!A2:A626,"기본",현금일정!C2:C626,"줄 돈",현금일정!D2:D626,A81)</f>
        <v>0</v>
      </c>
      <c r="E81" s="3" t="n">
        <f aca="false">B81+C81-D81</f>
        <v>660000000</v>
      </c>
      <c r="F81" s="3" t="n">
        <f aca="false">MAX(0,기준!$B$3-E81)</f>
        <v>0</v>
      </c>
      <c r="G81" s="3" t="str">
        <f aca="false">IF(E81&lt;0,"현금 부족",IF(E81&lt;기준!$B$3,"최소 보유 미달","정상"))</f>
        <v>정상</v>
      </c>
    </row>
    <row r="82" customFormat="false" ht="31.5" hidden="false" customHeight="true" outlineLevel="0" collapsed="false">
      <c r="A82" s="4" t="n">
        <v>46408</v>
      </c>
      <c r="B82" s="3" t="n">
        <f aca="false">E81</f>
        <v>660000000</v>
      </c>
      <c r="C82" s="3" t="n">
        <f aca="false">SUMIFS(현금일정!E2:E626,현금일정!A2:A626,"기본",현금일정!C2:C626,"받을 돈",현금일정!D2:D626,A82)</f>
        <v>0</v>
      </c>
      <c r="D82" s="3" t="n">
        <f aca="false">SUMIFS(현금일정!E2:E626,현금일정!A2:A626,"기본",현금일정!C2:C626,"줄 돈",현금일정!D2:D626,A82)</f>
        <v>0</v>
      </c>
      <c r="E82" s="3" t="n">
        <f aca="false">B82+C82-D82</f>
        <v>660000000</v>
      </c>
      <c r="F82" s="3" t="n">
        <f aca="false">MAX(0,기준!$B$3-E82)</f>
        <v>0</v>
      </c>
      <c r="G82" s="3" t="str">
        <f aca="false">IF(E82&lt;0,"현금 부족",IF(E82&lt;기준!$B$3,"최소 보유 미달","정상"))</f>
        <v>정상</v>
      </c>
    </row>
    <row r="83" customFormat="false" ht="31.5" hidden="false" customHeight="true" outlineLevel="0" collapsed="false">
      <c r="A83" s="4" t="n">
        <v>46409</v>
      </c>
      <c r="B83" s="3" t="n">
        <f aca="false">E82</f>
        <v>660000000</v>
      </c>
      <c r="C83" s="3" t="n">
        <f aca="false">SUMIFS(현금일정!E2:E626,현금일정!A2:A626,"기본",현금일정!C2:C626,"받을 돈",현금일정!D2:D626,A83)</f>
        <v>0</v>
      </c>
      <c r="D83" s="3" t="n">
        <f aca="false">SUMIFS(현금일정!E2:E626,현금일정!A2:A626,"기본",현금일정!C2:C626,"줄 돈",현금일정!D2:D626,A83)</f>
        <v>510000000</v>
      </c>
      <c r="E83" s="3" t="n">
        <f aca="false">B83+C83-D83</f>
        <v>150000000</v>
      </c>
      <c r="F83" s="3" t="n">
        <f aca="false">MAX(0,기준!$B$3-E83)</f>
        <v>0</v>
      </c>
      <c r="G83" s="3" t="str">
        <f aca="false">IF(E83&lt;0,"현금 부족",IF(E83&lt;기준!$B$3,"최소 보유 미달","정상"))</f>
        <v>정상</v>
      </c>
    </row>
    <row r="84" customFormat="false" ht="31.5" hidden="false" customHeight="true" outlineLevel="0" collapsed="false">
      <c r="A84" s="4" t="n">
        <v>46410</v>
      </c>
      <c r="B84" s="3" t="n">
        <f aca="false">E83</f>
        <v>150000000</v>
      </c>
      <c r="C84" s="3" t="n">
        <f aca="false">SUMIFS(현금일정!E2:E626,현금일정!A2:A626,"기본",현금일정!C2:C626,"받을 돈",현금일정!D2:D626,A84)</f>
        <v>0</v>
      </c>
      <c r="D84" s="3" t="n">
        <f aca="false">SUMIFS(현금일정!E2:E626,현금일정!A2:A626,"기본",현금일정!C2:C626,"줄 돈",현금일정!D2:D626,A84)</f>
        <v>0</v>
      </c>
      <c r="E84" s="3" t="n">
        <f aca="false">B84+C84-D84</f>
        <v>150000000</v>
      </c>
      <c r="F84" s="3" t="n">
        <f aca="false">MAX(0,기준!$B$3-E84)</f>
        <v>0</v>
      </c>
      <c r="G84" s="3" t="str">
        <f aca="false">IF(E84&lt;0,"현금 부족",IF(E84&lt;기준!$B$3,"최소 보유 미달","정상"))</f>
        <v>정상</v>
      </c>
    </row>
    <row r="85" customFormat="false" ht="31.5" hidden="false" customHeight="true" outlineLevel="0" collapsed="false">
      <c r="A85" s="4" t="n">
        <v>46411</v>
      </c>
      <c r="B85" s="3" t="n">
        <f aca="false">E84</f>
        <v>150000000</v>
      </c>
      <c r="C85" s="3" t="n">
        <f aca="false">SUMIFS(현금일정!E2:E626,현금일정!A2:A626,"기본",현금일정!C2:C626,"받을 돈",현금일정!D2:D626,A85)</f>
        <v>0</v>
      </c>
      <c r="D85" s="3" t="n">
        <f aca="false">SUMIFS(현금일정!E2:E626,현금일정!A2:A626,"기본",현금일정!C2:C626,"줄 돈",현금일정!D2:D626,A85)</f>
        <v>0</v>
      </c>
      <c r="E85" s="3" t="n">
        <f aca="false">B85+C85-D85</f>
        <v>150000000</v>
      </c>
      <c r="F85" s="3" t="n">
        <f aca="false">MAX(0,기준!$B$3-E85)</f>
        <v>0</v>
      </c>
      <c r="G85" s="3" t="str">
        <f aca="false">IF(E85&lt;0,"현금 부족",IF(E85&lt;기준!$B$3,"최소 보유 미달","정상"))</f>
        <v>정상</v>
      </c>
    </row>
    <row r="86" customFormat="false" ht="31.5" hidden="false" customHeight="true" outlineLevel="0" collapsed="false">
      <c r="A86" s="4" t="n">
        <v>46412</v>
      </c>
      <c r="B86" s="3" t="n">
        <f aca="false">E85</f>
        <v>150000000</v>
      </c>
      <c r="C86" s="3" t="n">
        <f aca="false">SUMIFS(현금일정!E2:E626,현금일정!A2:A626,"기본",현금일정!C2:C626,"받을 돈",현금일정!D2:D626,A86)</f>
        <v>0</v>
      </c>
      <c r="D86" s="3" t="n">
        <f aca="false">SUMIFS(현금일정!E2:E626,현금일정!A2:A626,"기본",현금일정!C2:C626,"줄 돈",현금일정!D2:D626,A86)</f>
        <v>0</v>
      </c>
      <c r="E86" s="3" t="n">
        <f aca="false">B86+C86-D86</f>
        <v>150000000</v>
      </c>
      <c r="F86" s="3" t="n">
        <f aca="false">MAX(0,기준!$B$3-E86)</f>
        <v>0</v>
      </c>
      <c r="G86" s="3" t="str">
        <f aca="false">IF(E86&lt;0,"현금 부족",IF(E86&lt;기준!$B$3,"최소 보유 미달","정상"))</f>
        <v>정상</v>
      </c>
    </row>
    <row r="87" customFormat="false" ht="31.5" hidden="false" customHeight="true" outlineLevel="0" collapsed="false">
      <c r="A87" s="4" t="n">
        <v>46413</v>
      </c>
      <c r="B87" s="3" t="n">
        <f aca="false">E86</f>
        <v>150000000</v>
      </c>
      <c r="C87" s="3" t="n">
        <f aca="false">SUMIFS(현금일정!E2:E626,현금일정!A2:A626,"기본",현금일정!C2:C626,"받을 돈",현금일정!D2:D626,A87)</f>
        <v>520000000</v>
      </c>
      <c r="D87" s="3" t="n">
        <f aca="false">SUMIFS(현금일정!E2:E626,현금일정!A2:A626,"기본",현금일정!C2:C626,"줄 돈",현금일정!D2:D626,A87)</f>
        <v>0</v>
      </c>
      <c r="E87" s="3" t="n">
        <f aca="false">B87+C87-D87</f>
        <v>670000000</v>
      </c>
      <c r="F87" s="3" t="n">
        <f aca="false">MAX(0,기준!$B$3-E87)</f>
        <v>0</v>
      </c>
      <c r="G87" s="3" t="str">
        <f aca="false">IF(E87&lt;0,"현금 부족",IF(E87&lt;기준!$B$3,"최소 보유 미달","정상"))</f>
        <v>정상</v>
      </c>
    </row>
    <row r="88" customFormat="false" ht="31.5" hidden="false" customHeight="true" outlineLevel="0" collapsed="false">
      <c r="A88" s="4" t="n">
        <v>46414</v>
      </c>
      <c r="B88" s="3" t="n">
        <f aca="false">E87</f>
        <v>670000000</v>
      </c>
      <c r="C88" s="3" t="n">
        <f aca="false">SUMIFS(현금일정!E2:E626,현금일정!A2:A626,"기본",현금일정!C2:C626,"받을 돈",현금일정!D2:D626,A88)</f>
        <v>0</v>
      </c>
      <c r="D88" s="3" t="n">
        <f aca="false">SUMIFS(현금일정!E2:E626,현금일정!A2:A626,"기본",현금일정!C2:C626,"줄 돈",현금일정!D2:D626,A88)</f>
        <v>0</v>
      </c>
      <c r="E88" s="3" t="n">
        <f aca="false">B88+C88-D88</f>
        <v>670000000</v>
      </c>
      <c r="F88" s="3" t="n">
        <f aca="false">MAX(0,기준!$B$3-E88)</f>
        <v>0</v>
      </c>
      <c r="G88" s="3" t="str">
        <f aca="false">IF(E88&lt;0,"현금 부족",IF(E88&lt;기준!$B$3,"최소 보유 미달","정상"))</f>
        <v>정상</v>
      </c>
    </row>
    <row r="89" customFormat="false" ht="31.5" hidden="false" customHeight="true" outlineLevel="0" collapsed="false">
      <c r="A89" s="4" t="n">
        <v>46415</v>
      </c>
      <c r="B89" s="3" t="n">
        <f aca="false">E88</f>
        <v>670000000</v>
      </c>
      <c r="C89" s="3" t="n">
        <f aca="false">SUMIFS(현금일정!E2:E626,현금일정!A2:A626,"기본",현금일정!C2:C626,"받을 돈",현금일정!D2:D626,A89)</f>
        <v>0</v>
      </c>
      <c r="D89" s="3" t="n">
        <f aca="false">SUMIFS(현금일정!E2:E626,현금일정!A2:A626,"기본",현금일정!C2:C626,"줄 돈",현금일정!D2:D626,A89)</f>
        <v>0</v>
      </c>
      <c r="E89" s="3" t="n">
        <f aca="false">B89+C89-D89</f>
        <v>670000000</v>
      </c>
      <c r="F89" s="3" t="n">
        <f aca="false">MAX(0,기준!$B$3-E89)</f>
        <v>0</v>
      </c>
      <c r="G89" s="3" t="str">
        <f aca="false">IF(E89&lt;0,"현금 부족",IF(E89&lt;기준!$B$3,"최소 보유 미달","정상"))</f>
        <v>정상</v>
      </c>
    </row>
    <row r="90" customFormat="false" ht="31.5" hidden="false" customHeight="true" outlineLevel="0" collapsed="false">
      <c r="A90" s="4" t="n">
        <v>46416</v>
      </c>
      <c r="B90" s="3" t="n">
        <f aca="false">E89</f>
        <v>670000000</v>
      </c>
      <c r="C90" s="3" t="n">
        <f aca="false">SUMIFS(현금일정!E2:E626,현금일정!A2:A626,"기본",현금일정!C2:C626,"받을 돈",현금일정!D2:D626,A90)</f>
        <v>0</v>
      </c>
      <c r="D90" s="3" t="n">
        <f aca="false">SUMIFS(현금일정!E2:E626,현금일정!A2:A626,"기본",현금일정!C2:C626,"줄 돈",현금일정!D2:D626,A90)</f>
        <v>520000000</v>
      </c>
      <c r="E90" s="3" t="n">
        <f aca="false">B90+C90-D90</f>
        <v>150000000</v>
      </c>
      <c r="F90" s="3" t="n">
        <f aca="false">MAX(0,기준!$B$3-E90)</f>
        <v>0</v>
      </c>
      <c r="G90" s="3" t="str">
        <f aca="false">IF(E90&lt;0,"현금 부족",IF(E90&lt;기준!$B$3,"최소 보유 미달","정상"))</f>
        <v>정상</v>
      </c>
    </row>
    <row r="91" customFormat="false" ht="31.5" hidden="false" customHeight="true" outlineLevel="0" collapsed="false">
      <c r="A91" s="4" t="n">
        <v>46417</v>
      </c>
      <c r="B91" s="3" t="n">
        <f aca="false">E90</f>
        <v>150000000</v>
      </c>
      <c r="C91" s="3" t="n">
        <f aca="false">SUMIFS(현금일정!E2:E626,현금일정!A2:A626,"기본",현금일정!C2:C626,"받을 돈",현금일정!D2:D626,A91)</f>
        <v>0</v>
      </c>
      <c r="D91" s="3" t="n">
        <f aca="false">SUMIFS(현금일정!E2:E626,현금일정!A2:A626,"기본",현금일정!C2:C626,"줄 돈",현금일정!D2:D626,A91)</f>
        <v>0</v>
      </c>
      <c r="E91" s="3" t="n">
        <f aca="false">B91+C91-D91</f>
        <v>150000000</v>
      </c>
      <c r="F91" s="3" t="n">
        <f aca="false">MAX(0,기준!$B$3-E91)</f>
        <v>0</v>
      </c>
      <c r="G91" s="3" t="str">
        <f aca="false">IF(E91&lt;0,"현금 부족",IF(E91&lt;기준!$B$3,"최소 보유 미달","정상"))</f>
        <v>정상</v>
      </c>
    </row>
    <row r="92" customFormat="false" ht="31.5" hidden="false" customHeight="true" outlineLevel="0" collapsed="false">
      <c r="A92" s="4" t="n">
        <v>46418</v>
      </c>
      <c r="B92" s="3" t="n">
        <f aca="false">E91</f>
        <v>150000000</v>
      </c>
      <c r="C92" s="3" t="n">
        <f aca="false">SUMIFS(현금일정!E2:E626,현금일정!A2:A626,"기본",현금일정!C2:C626,"받을 돈",현금일정!D2:D626,A92)</f>
        <v>0</v>
      </c>
      <c r="D92" s="3" t="n">
        <f aca="false">SUMIFS(현금일정!E2:E626,현금일정!A2:A626,"기본",현금일정!C2:C626,"줄 돈",현금일정!D2:D626,A92)</f>
        <v>0</v>
      </c>
      <c r="E92" s="3" t="n">
        <f aca="false">B92+C92-D92</f>
        <v>150000000</v>
      </c>
      <c r="F92" s="3" t="n">
        <f aca="false">MAX(0,기준!$B$3-E92)</f>
        <v>0</v>
      </c>
      <c r="G92" s="3" t="str">
        <f aca="false">IF(E92&lt;0,"현금 부족",IF(E92&lt;기준!$B$3,"최소 보유 미달","정상"))</f>
        <v>정상</v>
      </c>
    </row>
  </sheetData>
  <autoFilter ref="A1:G92"/>
  <conditionalFormatting sqref="E2:E92">
    <cfRule type="cellIs" priority="2" operator="lessThan" aboveAverage="0" equalAverage="0" bottom="0" percent="0" rank="0" text="" dxfId="3">
      <formula>0</formula>
    </cfRule>
    <cfRule type="cellIs" priority="3" operator="between" aboveAverage="0" equalAverage="0" bottom="0" percent="0" rank="0" text="" dxfId="4">
      <formula>0</formula>
      <formula>99999999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0" min="1" style="0" width="20.18"/>
  </cols>
  <sheetData>
    <row r="1" customFormat="false" ht="36" hidden="false" customHeight="true" outlineLevel="0" collapsed="false">
      <c r="A1" s="1" t="s">
        <v>294</v>
      </c>
      <c r="B1" s="1" t="s">
        <v>295</v>
      </c>
      <c r="C1" s="1" t="s">
        <v>296</v>
      </c>
      <c r="D1" s="1" t="s">
        <v>297</v>
      </c>
      <c r="E1" s="1" t="s">
        <v>21</v>
      </c>
      <c r="F1" s="1" t="s">
        <v>134</v>
      </c>
      <c r="G1" s="1" t="s">
        <v>298</v>
      </c>
      <c r="H1" s="1" t="s">
        <v>299</v>
      </c>
      <c r="I1" s="1" t="s">
        <v>300</v>
      </c>
      <c r="J1" s="1" t="s">
        <v>301</v>
      </c>
    </row>
    <row r="2" customFormat="false" ht="31.5" hidden="false" customHeight="true" outlineLevel="0" collapsed="false">
      <c r="A2" s="3" t="n">
        <v>1</v>
      </c>
      <c r="B2" s="4" t="n">
        <v>46328</v>
      </c>
      <c r="C2" s="4" t="n">
        <v>46334</v>
      </c>
      <c r="D2" s="3" t="n">
        <f aca="false">기준!B2</f>
        <v>240000000</v>
      </c>
      <c r="E2" s="3" t="n">
        <f aca="false">SUMIFS(현금일정!E2:E626,현금일정!A2:A626,"지연",현금일정!C2:C626,"받을 돈",현금일정!D2:D626,"&gt;="&amp;B2,현금일정!D2:D626,"&lt;="&amp;C2)</f>
        <v>420000000</v>
      </c>
      <c r="F2" s="3" t="n">
        <f aca="false">SUMIFS(현금일정!E2:E626,현금일정!A2:A626,"지연",현금일정!C2:C626,"줄 돈",현금일정!D2:D626,"&gt;="&amp;B2,현금일정!D2:D626,"&lt;="&amp;C2)</f>
        <v>400000000</v>
      </c>
      <c r="G2" s="3" t="n">
        <f aca="false">D2+E2-F2</f>
        <v>260000000</v>
      </c>
      <c r="H2" s="3" t="n">
        <f aca="false">MAX(0,기준!$B$3-G2)</f>
        <v>0</v>
      </c>
      <c r="I2" s="3" t="n">
        <f aca="false">MAX(0,-G2)</f>
        <v>0</v>
      </c>
      <c r="J2" s="3" t="str">
        <f aca="false">IF(G2&lt;0,"현금 부족",IF(G2&lt;기준!$B$3,"최소 보유 미달","정상"))</f>
        <v>정상</v>
      </c>
    </row>
    <row r="3" customFormat="false" ht="31.5" hidden="false" customHeight="true" outlineLevel="0" collapsed="false">
      <c r="A3" s="3" t="n">
        <v>2</v>
      </c>
      <c r="B3" s="4" t="n">
        <v>46335</v>
      </c>
      <c r="C3" s="4" t="n">
        <v>46341</v>
      </c>
      <c r="D3" s="3" t="n">
        <f aca="false">G2</f>
        <v>260000000</v>
      </c>
      <c r="E3" s="3" t="n">
        <f aca="false">SUMIFS(현금일정!E2:E626,현금일정!A2:A626,"지연",현금일정!C2:C626,"받을 돈",현금일정!D2:D626,"&gt;="&amp;B3,현금일정!D2:D626,"&lt;="&amp;C3)</f>
        <v>460000000</v>
      </c>
      <c r="F3" s="3" t="n">
        <f aca="false">SUMIFS(현금일정!E2:E626,현금일정!A2:A626,"지연",현금일정!C2:C626,"줄 돈",현금일정!D2:D626,"&gt;="&amp;B3,현금일정!D2:D626,"&lt;="&amp;C3)</f>
        <v>440000000</v>
      </c>
      <c r="G3" s="3" t="n">
        <f aca="false">D3+E3-F3</f>
        <v>280000000</v>
      </c>
      <c r="H3" s="3" t="n">
        <f aca="false">MAX(0,기준!$B$3-G3)</f>
        <v>0</v>
      </c>
      <c r="I3" s="3" t="n">
        <f aca="false">MAX(0,-G3)</f>
        <v>0</v>
      </c>
      <c r="J3" s="3" t="str">
        <f aca="false">IF(G3&lt;0,"현금 부족",IF(G3&lt;기준!$B$3,"최소 보유 미달","정상"))</f>
        <v>정상</v>
      </c>
    </row>
    <row r="4" customFormat="false" ht="31.5" hidden="false" customHeight="true" outlineLevel="0" collapsed="false">
      <c r="A4" s="3" t="n">
        <v>3</v>
      </c>
      <c r="B4" s="4" t="n">
        <v>46342</v>
      </c>
      <c r="C4" s="4" t="n">
        <v>46348</v>
      </c>
      <c r="D4" s="3" t="n">
        <f aca="false">G3</f>
        <v>280000000</v>
      </c>
      <c r="E4" s="3" t="n">
        <f aca="false">SUMIFS(현금일정!E2:E626,현금일정!A2:A626,"지연",현금일정!C2:C626,"받을 돈",현금일정!D2:D626,"&gt;="&amp;B4,현금일정!D2:D626,"&lt;="&amp;C4)</f>
        <v>120000000</v>
      </c>
      <c r="F4" s="3" t="n">
        <f aca="false">SUMIFS(현금일정!E2:E626,현금일정!A2:A626,"지연",현금일정!C2:C626,"줄 돈",현금일정!D2:D626,"&gt;="&amp;B4,현금일정!D2:D626,"&lt;="&amp;C4)</f>
        <v>520000000</v>
      </c>
      <c r="G4" s="3" t="n">
        <f aca="false">D4+E4-F4</f>
        <v>-120000000</v>
      </c>
      <c r="H4" s="3" t="n">
        <f aca="false">MAX(0,기준!$B$3-G4)</f>
        <v>220000000</v>
      </c>
      <c r="I4" s="3" t="n">
        <f aca="false">MAX(0,-G4)</f>
        <v>120000000</v>
      </c>
      <c r="J4" s="3" t="str">
        <f aca="false">IF(G4&lt;0,"현금 부족",IF(G4&lt;기준!$B$3,"최소 보유 미달","정상"))</f>
        <v>현금 부족</v>
      </c>
    </row>
    <row r="5" customFormat="false" ht="31.5" hidden="false" customHeight="true" outlineLevel="0" collapsed="false">
      <c r="A5" s="3" t="n">
        <v>4</v>
      </c>
      <c r="B5" s="4" t="n">
        <v>46349</v>
      </c>
      <c r="C5" s="4" t="n">
        <v>46355</v>
      </c>
      <c r="D5" s="3" t="n">
        <f aca="false">G4</f>
        <v>-120000000</v>
      </c>
      <c r="E5" s="3" t="n">
        <f aca="false">SUMIFS(현금일정!E2:E626,현금일정!A2:A626,"지연",현금일정!C2:C626,"받을 돈",현금일정!D2:D626,"&gt;="&amp;B5,현금일정!D2:D626,"&lt;="&amp;C5)</f>
        <v>500000000</v>
      </c>
      <c r="F5" s="3" t="n">
        <f aca="false">SUMIFS(현금일정!E2:E626,현금일정!A2:A626,"지연",현금일정!C2:C626,"줄 돈",현금일정!D2:D626,"&gt;="&amp;B5,현금일정!D2:D626,"&lt;="&amp;C5)</f>
        <v>420000000</v>
      </c>
      <c r="G5" s="3" t="n">
        <f aca="false">D5+E5-F5</f>
        <v>-40000000</v>
      </c>
      <c r="H5" s="3" t="n">
        <f aca="false">MAX(0,기준!$B$3-G5)</f>
        <v>140000000</v>
      </c>
      <c r="I5" s="3" t="n">
        <f aca="false">MAX(0,-G5)</f>
        <v>40000000</v>
      </c>
      <c r="J5" s="3" t="str">
        <f aca="false">IF(G5&lt;0,"현금 부족",IF(G5&lt;기준!$B$3,"최소 보유 미달","정상"))</f>
        <v>현금 부족</v>
      </c>
    </row>
    <row r="6" customFormat="false" ht="31.5" hidden="false" customHeight="true" outlineLevel="0" collapsed="false">
      <c r="A6" s="3" t="n">
        <v>5</v>
      </c>
      <c r="B6" s="4" t="n">
        <v>46356</v>
      </c>
      <c r="C6" s="4" t="n">
        <v>46362</v>
      </c>
      <c r="D6" s="3" t="n">
        <f aca="false">G5</f>
        <v>-40000000</v>
      </c>
      <c r="E6" s="3" t="n">
        <f aca="false">SUMIFS(현금일정!E2:E626,현금일정!A2:A626,"지연",현금일정!C2:C626,"받을 돈",현금일정!D2:D626,"&gt;="&amp;B6,현금일정!D2:D626,"&lt;="&amp;C6)</f>
        <v>630000000</v>
      </c>
      <c r="F6" s="3" t="n">
        <f aca="false">SUMIFS(현금일정!E2:E626,현금일정!A2:A626,"지연",현금일정!C2:C626,"줄 돈",현금일정!D2:D626,"&gt;="&amp;B6,현금일정!D2:D626,"&lt;="&amp;C6)</f>
        <v>460000000</v>
      </c>
      <c r="G6" s="3" t="n">
        <f aca="false">D6+E6-F6</f>
        <v>130000000</v>
      </c>
      <c r="H6" s="3" t="n">
        <f aca="false">MAX(0,기준!$B$3-G6)</f>
        <v>0</v>
      </c>
      <c r="I6" s="3" t="n">
        <f aca="false">MAX(0,-G6)</f>
        <v>0</v>
      </c>
      <c r="J6" s="3" t="str">
        <f aca="false">IF(G6&lt;0,"현금 부족",IF(G6&lt;기준!$B$3,"최소 보유 미달","정상"))</f>
        <v>정상</v>
      </c>
    </row>
    <row r="7" customFormat="false" ht="31.5" hidden="false" customHeight="true" outlineLevel="0" collapsed="false">
      <c r="A7" s="3" t="n">
        <v>6</v>
      </c>
      <c r="B7" s="4" t="n">
        <v>46363</v>
      </c>
      <c r="C7" s="4" t="n">
        <v>46369</v>
      </c>
      <c r="D7" s="3" t="n">
        <f aca="false">G6</f>
        <v>130000000</v>
      </c>
      <c r="E7" s="3" t="n">
        <f aca="false">SUMIFS(현금일정!E2:E626,현금일정!A2:A626,"지연",현금일정!C2:C626,"받을 돈",현금일정!D2:D626,"&gt;="&amp;B7,현금일정!D2:D626,"&lt;="&amp;C7)</f>
        <v>480000000</v>
      </c>
      <c r="F7" s="3" t="n">
        <f aca="false">SUMIFS(현금일정!E2:E626,현금일정!A2:A626,"지연",현금일정!C2:C626,"줄 돈",현금일정!D2:D626,"&gt;="&amp;B7,현금일정!D2:D626,"&lt;="&amp;C7)</f>
        <v>470000000</v>
      </c>
      <c r="G7" s="3" t="n">
        <f aca="false">D7+E7-F7</f>
        <v>140000000</v>
      </c>
      <c r="H7" s="3" t="n">
        <f aca="false">MAX(0,기준!$B$3-G7)</f>
        <v>0</v>
      </c>
      <c r="I7" s="3" t="n">
        <f aca="false">MAX(0,-G7)</f>
        <v>0</v>
      </c>
      <c r="J7" s="3" t="str">
        <f aca="false">IF(G7&lt;0,"현금 부족",IF(G7&lt;기준!$B$3,"최소 보유 미달","정상"))</f>
        <v>정상</v>
      </c>
    </row>
    <row r="8" customFormat="false" ht="31.5" hidden="false" customHeight="true" outlineLevel="0" collapsed="false">
      <c r="A8" s="3" t="n">
        <v>7</v>
      </c>
      <c r="B8" s="4" t="n">
        <v>46370</v>
      </c>
      <c r="C8" s="4" t="n">
        <v>46376</v>
      </c>
      <c r="D8" s="3" t="n">
        <f aca="false">G7</f>
        <v>140000000</v>
      </c>
      <c r="E8" s="3" t="n">
        <f aca="false">SUMIFS(현금일정!E2:E626,현금일정!A2:A626,"지연",현금일정!C2:C626,"받을 돈",현금일정!D2:D626,"&gt;="&amp;B8,현금일정!D2:D626,"&lt;="&amp;C8)</f>
        <v>520000000</v>
      </c>
      <c r="F8" s="3" t="n">
        <f aca="false">SUMIFS(현금일정!E2:E626,현금일정!A2:A626,"지연",현금일정!C2:C626,"줄 돈",현금일정!D2:D626,"&gt;="&amp;B8,현금일정!D2:D626,"&lt;="&amp;C8)</f>
        <v>480000000</v>
      </c>
      <c r="G8" s="3" t="n">
        <f aca="false">D8+E8-F8</f>
        <v>180000000</v>
      </c>
      <c r="H8" s="3" t="n">
        <f aca="false">MAX(0,기준!$B$3-G8)</f>
        <v>0</v>
      </c>
      <c r="I8" s="3" t="n">
        <f aca="false">MAX(0,-G8)</f>
        <v>0</v>
      </c>
      <c r="J8" s="3" t="str">
        <f aca="false">IF(G8&lt;0,"현금 부족",IF(G8&lt;기준!$B$3,"최소 보유 미달","정상"))</f>
        <v>정상</v>
      </c>
    </row>
    <row r="9" customFormat="false" ht="31.5" hidden="false" customHeight="true" outlineLevel="0" collapsed="false">
      <c r="A9" s="3" t="n">
        <v>8</v>
      </c>
      <c r="B9" s="4" t="n">
        <v>46377</v>
      </c>
      <c r="C9" s="4" t="n">
        <v>46383</v>
      </c>
      <c r="D9" s="3" t="n">
        <f aca="false">G8</f>
        <v>180000000</v>
      </c>
      <c r="E9" s="3" t="n">
        <f aca="false">SUMIFS(현금일정!E2:E626,현금일정!A2:A626,"지연",현금일정!C2:C626,"받을 돈",현금일정!D2:D626,"&gt;="&amp;B9,현금일정!D2:D626,"&lt;="&amp;C9)</f>
        <v>460000000</v>
      </c>
      <c r="F9" s="3" t="n">
        <f aca="false">SUMIFS(현금일정!E2:E626,현금일정!A2:A626,"지연",현금일정!C2:C626,"줄 돈",현금일정!D2:D626,"&gt;="&amp;B9,현금일정!D2:D626,"&lt;="&amp;C9)</f>
        <v>490000000</v>
      </c>
      <c r="G9" s="3" t="n">
        <f aca="false">D9+E9-F9</f>
        <v>150000000</v>
      </c>
      <c r="H9" s="3" t="n">
        <f aca="false">MAX(0,기준!$B$3-G9)</f>
        <v>0</v>
      </c>
      <c r="I9" s="3" t="n">
        <f aca="false">MAX(0,-G9)</f>
        <v>0</v>
      </c>
      <c r="J9" s="3" t="str">
        <f aca="false">IF(G9&lt;0,"현금 부족",IF(G9&lt;기준!$B$3,"최소 보유 미달","정상"))</f>
        <v>정상</v>
      </c>
    </row>
    <row r="10" customFormat="false" ht="31.5" hidden="false" customHeight="true" outlineLevel="0" collapsed="false">
      <c r="A10" s="3" t="n">
        <v>9</v>
      </c>
      <c r="B10" s="4" t="n">
        <v>46384</v>
      </c>
      <c r="C10" s="4" t="n">
        <v>46390</v>
      </c>
      <c r="D10" s="3" t="n">
        <f aca="false">G9</f>
        <v>150000000</v>
      </c>
      <c r="E10" s="3" t="n">
        <f aca="false">SUMIFS(현금일정!E2:E626,현금일정!A2:A626,"지연",현금일정!C2:C626,"받을 돈",현금일정!D2:D626,"&gt;="&amp;B10,현금일정!D2:D626,"&lt;="&amp;C10)</f>
        <v>500000000</v>
      </c>
      <c r="F10" s="3" t="n">
        <f aca="false">SUMIFS(현금일정!E2:E626,현금일정!A2:A626,"지연",현금일정!C2:C626,"줄 돈",현금일정!D2:D626,"&gt;="&amp;B10,현금일정!D2:D626,"&lt;="&amp;C10)</f>
        <v>520000000</v>
      </c>
      <c r="G10" s="3" t="n">
        <f aca="false">D10+E10-F10</f>
        <v>130000000</v>
      </c>
      <c r="H10" s="3" t="n">
        <f aca="false">MAX(0,기준!$B$3-G10)</f>
        <v>0</v>
      </c>
      <c r="I10" s="3" t="n">
        <f aca="false">MAX(0,-G10)</f>
        <v>0</v>
      </c>
      <c r="J10" s="3" t="str">
        <f aca="false">IF(G10&lt;0,"현금 부족",IF(G10&lt;기준!$B$3,"최소 보유 미달","정상"))</f>
        <v>정상</v>
      </c>
    </row>
    <row r="11" customFormat="false" ht="31.5" hidden="false" customHeight="true" outlineLevel="0" collapsed="false">
      <c r="A11" s="3" t="n">
        <v>10</v>
      </c>
      <c r="B11" s="4" t="n">
        <v>46391</v>
      </c>
      <c r="C11" s="4" t="n">
        <v>46397</v>
      </c>
      <c r="D11" s="3" t="n">
        <f aca="false">G10</f>
        <v>130000000</v>
      </c>
      <c r="E11" s="3" t="n">
        <f aca="false">SUMIFS(현금일정!E2:E626,현금일정!A2:A626,"지연",현금일정!C2:C626,"받을 돈",현금일정!D2:D626,"&gt;="&amp;B11,현금일정!D2:D626,"&lt;="&amp;C11)</f>
        <v>510000000</v>
      </c>
      <c r="F11" s="3" t="n">
        <f aca="false">SUMIFS(현금일정!E2:E626,현금일정!A2:A626,"지연",현금일정!C2:C626,"줄 돈",현금일정!D2:D626,"&gt;="&amp;B11,현금일정!D2:D626,"&lt;="&amp;C11)</f>
        <v>500000000</v>
      </c>
      <c r="G11" s="3" t="n">
        <f aca="false">D11+E11-F11</f>
        <v>140000000</v>
      </c>
      <c r="H11" s="3" t="n">
        <f aca="false">MAX(0,기준!$B$3-G11)</f>
        <v>0</v>
      </c>
      <c r="I11" s="3" t="n">
        <f aca="false">MAX(0,-G11)</f>
        <v>0</v>
      </c>
      <c r="J11" s="3" t="str">
        <f aca="false">IF(G11&lt;0,"현금 부족",IF(G11&lt;기준!$B$3,"최소 보유 미달","정상"))</f>
        <v>정상</v>
      </c>
    </row>
    <row r="12" customFormat="false" ht="31.5" hidden="false" customHeight="true" outlineLevel="0" collapsed="false">
      <c r="A12" s="3" t="n">
        <v>11</v>
      </c>
      <c r="B12" s="4" t="n">
        <v>46398</v>
      </c>
      <c r="C12" s="4" t="n">
        <v>46404</v>
      </c>
      <c r="D12" s="3" t="n">
        <f aca="false">G11</f>
        <v>140000000</v>
      </c>
      <c r="E12" s="3" t="n">
        <f aca="false">SUMIFS(현금일정!E2:E626,현금일정!A2:A626,"지연",현금일정!C2:C626,"받을 돈",현금일정!D2:D626,"&gt;="&amp;B12,현금일정!D2:D626,"&lt;="&amp;C12)</f>
        <v>480000000</v>
      </c>
      <c r="F12" s="3" t="n">
        <f aca="false">SUMIFS(현금일정!E2:E626,현금일정!A2:A626,"지연",현금일정!C2:C626,"줄 돈",현금일정!D2:D626,"&gt;="&amp;B12,현금일정!D2:D626,"&lt;="&amp;C12)</f>
        <v>490000000</v>
      </c>
      <c r="G12" s="3" t="n">
        <f aca="false">D12+E12-F12</f>
        <v>130000000</v>
      </c>
      <c r="H12" s="3" t="n">
        <f aca="false">MAX(0,기준!$B$3-G12)</f>
        <v>0</v>
      </c>
      <c r="I12" s="3" t="n">
        <f aca="false">MAX(0,-G12)</f>
        <v>0</v>
      </c>
      <c r="J12" s="3" t="str">
        <f aca="false">IF(G12&lt;0,"현금 부족",IF(G12&lt;기준!$B$3,"최소 보유 미달","정상"))</f>
        <v>정상</v>
      </c>
    </row>
    <row r="13" customFormat="false" ht="31.5" hidden="false" customHeight="true" outlineLevel="0" collapsed="false">
      <c r="A13" s="3" t="n">
        <v>12</v>
      </c>
      <c r="B13" s="4" t="n">
        <v>46405</v>
      </c>
      <c r="C13" s="4" t="n">
        <v>46411</v>
      </c>
      <c r="D13" s="3" t="n">
        <f aca="false">G12</f>
        <v>130000000</v>
      </c>
      <c r="E13" s="3" t="n">
        <f aca="false">SUMIFS(현금일정!E2:E626,현금일정!A2:A626,"지연",현금일정!C2:C626,"받을 돈",현금일정!D2:D626,"&gt;="&amp;B13,현금일정!D2:D626,"&lt;="&amp;C13)</f>
        <v>530000000</v>
      </c>
      <c r="F13" s="3" t="n">
        <f aca="false">SUMIFS(현금일정!E2:E626,현금일정!A2:A626,"지연",현금일정!C2:C626,"줄 돈",현금일정!D2:D626,"&gt;="&amp;B13,현금일정!D2:D626,"&lt;="&amp;C13)</f>
        <v>510000000</v>
      </c>
      <c r="G13" s="3" t="n">
        <f aca="false">D13+E13-F13</f>
        <v>150000000</v>
      </c>
      <c r="H13" s="3" t="n">
        <f aca="false">MAX(0,기준!$B$3-G13)</f>
        <v>0</v>
      </c>
      <c r="I13" s="3" t="n">
        <f aca="false">MAX(0,-G13)</f>
        <v>0</v>
      </c>
      <c r="J13" s="3" t="str">
        <f aca="false">IF(G13&lt;0,"현금 부족",IF(G13&lt;기준!$B$3,"최소 보유 미달","정상"))</f>
        <v>정상</v>
      </c>
    </row>
    <row r="14" customFormat="false" ht="31.5" hidden="false" customHeight="true" outlineLevel="0" collapsed="false">
      <c r="A14" s="3" t="n">
        <v>13</v>
      </c>
      <c r="B14" s="4" t="n">
        <v>46412</v>
      </c>
      <c r="C14" s="4" t="n">
        <v>46418</v>
      </c>
      <c r="D14" s="3" t="n">
        <f aca="false">G13</f>
        <v>150000000</v>
      </c>
      <c r="E14" s="3" t="n">
        <f aca="false">SUMIFS(현금일정!E2:E626,현금일정!A2:A626,"지연",현금일정!C2:C626,"받을 돈",현금일정!D2:D626,"&gt;="&amp;B14,현금일정!D2:D626,"&lt;="&amp;C14)</f>
        <v>520000000</v>
      </c>
      <c r="F14" s="3" t="n">
        <f aca="false">SUMIFS(현금일정!E2:E626,현금일정!A2:A626,"지연",현금일정!C2:C626,"줄 돈",현금일정!D2:D626,"&gt;="&amp;B14,현금일정!D2:D626,"&lt;="&amp;C14)</f>
        <v>520000000</v>
      </c>
      <c r="G14" s="3" t="n">
        <f aca="false">D14+E14-F14</f>
        <v>150000000</v>
      </c>
      <c r="H14" s="3" t="n">
        <f aca="false">MAX(0,기준!$B$3-G14)</f>
        <v>0</v>
      </c>
      <c r="I14" s="3" t="n">
        <f aca="false">MAX(0,-G14)</f>
        <v>0</v>
      </c>
      <c r="J14" s="3" t="str">
        <f aca="false">IF(G14&lt;0,"현금 부족",IF(G14&lt;기준!$B$3,"최소 보유 미달","정상"))</f>
        <v>정상</v>
      </c>
    </row>
    <row r="15" customFormat="false" ht="31.5" hidden="false" customHeight="true" outlineLevel="0" collapsed="false">
      <c r="A15" s="2" t="s">
        <v>302</v>
      </c>
      <c r="B15" s="2"/>
      <c r="C15" s="2"/>
      <c r="D15" s="2"/>
      <c r="E15" s="3" t="n">
        <f aca="false">SUM(E2:E14)</f>
        <v>6130000000</v>
      </c>
      <c r="F15" s="3" t="n">
        <f aca="false">SUM(F2:F14)</f>
        <v>6220000000</v>
      </c>
      <c r="G15" s="3" t="n">
        <f aca="false">G14</f>
        <v>150000000</v>
      </c>
      <c r="H15" s="2"/>
      <c r="I15" s="2"/>
      <c r="J15" s="2"/>
    </row>
  </sheetData>
  <autoFilter ref="A1:J15"/>
  <conditionalFormatting sqref="G2:G14">
    <cfRule type="cellIs" priority="2" operator="lessThan" aboveAverage="0" equalAverage="0" bottom="0" percent="0" rank="0" text="" dxfId="3">
      <formula>0</formula>
    </cfRule>
    <cfRule type="cellIs" priority="3" operator="between" aboveAverage="0" equalAverage="0" bottom="0" percent="0" rank="0" text="" dxfId="4">
      <formula>0</formula>
      <formula>99999999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9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7" min="1" style="0" width="20.18"/>
  </cols>
  <sheetData>
    <row r="1" customFormat="false" ht="36" hidden="false" customHeight="true" outlineLevel="0" collapsed="false">
      <c r="A1" s="1" t="s">
        <v>303</v>
      </c>
      <c r="B1" s="1" t="s">
        <v>304</v>
      </c>
      <c r="C1" s="1" t="s">
        <v>21</v>
      </c>
      <c r="D1" s="1" t="s">
        <v>134</v>
      </c>
      <c r="E1" s="1" t="s">
        <v>305</v>
      </c>
      <c r="F1" s="1" t="s">
        <v>299</v>
      </c>
      <c r="G1" s="1" t="s">
        <v>301</v>
      </c>
    </row>
    <row r="2" customFormat="false" ht="31.5" hidden="false" customHeight="true" outlineLevel="0" collapsed="false">
      <c r="A2" s="4" t="n">
        <v>46328</v>
      </c>
      <c r="B2" s="3" t="n">
        <f aca="false">기준!B2</f>
        <v>240000000</v>
      </c>
      <c r="C2" s="3" t="n">
        <f aca="false">SUMIFS(현금일정!E2:E626,현금일정!A2:A626,"지연",현금일정!C2:C626,"받을 돈",현금일정!D2:D626,A2)</f>
        <v>0</v>
      </c>
      <c r="D2" s="3" t="n">
        <f aca="false">SUMIFS(현금일정!E2:E626,현금일정!A2:A626,"지연",현금일정!C2:C626,"줄 돈",현금일정!D2:D626,A2)</f>
        <v>0</v>
      </c>
      <c r="E2" s="3" t="n">
        <f aca="false">B2+C2-D2</f>
        <v>240000000</v>
      </c>
      <c r="F2" s="3" t="n">
        <f aca="false">MAX(0,기준!$B$3-E2)</f>
        <v>0</v>
      </c>
      <c r="G2" s="3" t="str">
        <f aca="false">IF(E2&lt;0,"현금 부족",IF(E2&lt;기준!$B$3,"최소 보유 미달","정상"))</f>
        <v>정상</v>
      </c>
    </row>
    <row r="3" customFormat="false" ht="31.5" hidden="false" customHeight="true" outlineLevel="0" collapsed="false">
      <c r="A3" s="4" t="n">
        <v>46329</v>
      </c>
      <c r="B3" s="3" t="n">
        <f aca="false">E2</f>
        <v>240000000</v>
      </c>
      <c r="C3" s="3" t="n">
        <f aca="false">SUMIFS(현금일정!E2:E626,현금일정!A2:A626,"지연",현금일정!C2:C626,"받을 돈",현금일정!D2:D626,A3)</f>
        <v>420000000</v>
      </c>
      <c r="D3" s="3" t="n">
        <f aca="false">SUMIFS(현금일정!E2:E626,현금일정!A2:A626,"지연",현금일정!C2:C626,"줄 돈",현금일정!D2:D626,A3)</f>
        <v>0</v>
      </c>
      <c r="E3" s="3" t="n">
        <f aca="false">B3+C3-D3</f>
        <v>660000000</v>
      </c>
      <c r="F3" s="3" t="n">
        <f aca="false">MAX(0,기준!$B$3-E3)</f>
        <v>0</v>
      </c>
      <c r="G3" s="3" t="str">
        <f aca="false">IF(E3&lt;0,"현금 부족",IF(E3&lt;기준!$B$3,"최소 보유 미달","정상"))</f>
        <v>정상</v>
      </c>
    </row>
    <row r="4" customFormat="false" ht="31.5" hidden="false" customHeight="true" outlineLevel="0" collapsed="false">
      <c r="A4" s="4" t="n">
        <v>46330</v>
      </c>
      <c r="B4" s="3" t="n">
        <f aca="false">E3</f>
        <v>660000000</v>
      </c>
      <c r="C4" s="3" t="n">
        <f aca="false">SUMIFS(현금일정!E2:E626,현금일정!A2:A626,"지연",현금일정!C2:C626,"받을 돈",현금일정!D2:D626,A4)</f>
        <v>0</v>
      </c>
      <c r="D4" s="3" t="n">
        <f aca="false">SUMIFS(현금일정!E2:E626,현금일정!A2:A626,"지연",현금일정!C2:C626,"줄 돈",현금일정!D2:D626,A4)</f>
        <v>0</v>
      </c>
      <c r="E4" s="3" t="n">
        <f aca="false">B4+C4-D4</f>
        <v>660000000</v>
      </c>
      <c r="F4" s="3" t="n">
        <f aca="false">MAX(0,기준!$B$3-E4)</f>
        <v>0</v>
      </c>
      <c r="G4" s="3" t="str">
        <f aca="false">IF(E4&lt;0,"현금 부족",IF(E4&lt;기준!$B$3,"최소 보유 미달","정상"))</f>
        <v>정상</v>
      </c>
    </row>
    <row r="5" customFormat="false" ht="31.5" hidden="false" customHeight="true" outlineLevel="0" collapsed="false">
      <c r="A5" s="4" t="n">
        <v>46331</v>
      </c>
      <c r="B5" s="3" t="n">
        <f aca="false">E4</f>
        <v>660000000</v>
      </c>
      <c r="C5" s="3" t="n">
        <f aca="false">SUMIFS(현금일정!E2:E626,현금일정!A2:A626,"지연",현금일정!C2:C626,"받을 돈",현금일정!D2:D626,A5)</f>
        <v>0</v>
      </c>
      <c r="D5" s="3" t="n">
        <f aca="false">SUMIFS(현금일정!E2:E626,현금일정!A2:A626,"지연",현금일정!C2:C626,"줄 돈",현금일정!D2:D626,A5)</f>
        <v>0</v>
      </c>
      <c r="E5" s="3" t="n">
        <f aca="false">B5+C5-D5</f>
        <v>660000000</v>
      </c>
      <c r="F5" s="3" t="n">
        <f aca="false">MAX(0,기준!$B$3-E5)</f>
        <v>0</v>
      </c>
      <c r="G5" s="3" t="str">
        <f aca="false">IF(E5&lt;0,"현금 부족",IF(E5&lt;기준!$B$3,"최소 보유 미달","정상"))</f>
        <v>정상</v>
      </c>
    </row>
    <row r="6" customFormat="false" ht="31.5" hidden="false" customHeight="true" outlineLevel="0" collapsed="false">
      <c r="A6" s="4" t="n">
        <v>46332</v>
      </c>
      <c r="B6" s="3" t="n">
        <f aca="false">E5</f>
        <v>660000000</v>
      </c>
      <c r="C6" s="3" t="n">
        <f aca="false">SUMIFS(현금일정!E2:E626,현금일정!A2:A626,"지연",현금일정!C2:C626,"받을 돈",현금일정!D2:D626,A6)</f>
        <v>0</v>
      </c>
      <c r="D6" s="3" t="n">
        <f aca="false">SUMIFS(현금일정!E2:E626,현금일정!A2:A626,"지연",현금일정!C2:C626,"줄 돈",현금일정!D2:D626,A6)</f>
        <v>400000000</v>
      </c>
      <c r="E6" s="3" t="n">
        <f aca="false">B6+C6-D6</f>
        <v>260000000</v>
      </c>
      <c r="F6" s="3" t="n">
        <f aca="false">MAX(0,기준!$B$3-E6)</f>
        <v>0</v>
      </c>
      <c r="G6" s="3" t="str">
        <f aca="false">IF(E6&lt;0,"현금 부족",IF(E6&lt;기준!$B$3,"최소 보유 미달","정상"))</f>
        <v>정상</v>
      </c>
    </row>
    <row r="7" customFormat="false" ht="31.5" hidden="false" customHeight="true" outlineLevel="0" collapsed="false">
      <c r="A7" s="4" t="n">
        <v>46333</v>
      </c>
      <c r="B7" s="3" t="n">
        <f aca="false">E6</f>
        <v>260000000</v>
      </c>
      <c r="C7" s="3" t="n">
        <f aca="false">SUMIFS(현금일정!E2:E626,현금일정!A2:A626,"지연",현금일정!C2:C626,"받을 돈",현금일정!D2:D626,A7)</f>
        <v>0</v>
      </c>
      <c r="D7" s="3" t="n">
        <f aca="false">SUMIFS(현금일정!E2:E626,현금일정!A2:A626,"지연",현금일정!C2:C626,"줄 돈",현금일정!D2:D626,A7)</f>
        <v>0</v>
      </c>
      <c r="E7" s="3" t="n">
        <f aca="false">B7+C7-D7</f>
        <v>260000000</v>
      </c>
      <c r="F7" s="3" t="n">
        <f aca="false">MAX(0,기준!$B$3-E7)</f>
        <v>0</v>
      </c>
      <c r="G7" s="3" t="str">
        <f aca="false">IF(E7&lt;0,"현금 부족",IF(E7&lt;기준!$B$3,"최소 보유 미달","정상"))</f>
        <v>정상</v>
      </c>
    </row>
    <row r="8" customFormat="false" ht="31.5" hidden="false" customHeight="true" outlineLevel="0" collapsed="false">
      <c r="A8" s="4" t="n">
        <v>46334</v>
      </c>
      <c r="B8" s="3" t="n">
        <f aca="false">E7</f>
        <v>260000000</v>
      </c>
      <c r="C8" s="3" t="n">
        <f aca="false">SUMIFS(현금일정!E2:E626,현금일정!A2:A626,"지연",현금일정!C2:C626,"받을 돈",현금일정!D2:D626,A8)</f>
        <v>0</v>
      </c>
      <c r="D8" s="3" t="n">
        <f aca="false">SUMIFS(현금일정!E2:E626,현금일정!A2:A626,"지연",현금일정!C2:C626,"줄 돈",현금일정!D2:D626,A8)</f>
        <v>0</v>
      </c>
      <c r="E8" s="3" t="n">
        <f aca="false">B8+C8-D8</f>
        <v>260000000</v>
      </c>
      <c r="F8" s="3" t="n">
        <f aca="false">MAX(0,기준!$B$3-E8)</f>
        <v>0</v>
      </c>
      <c r="G8" s="3" t="str">
        <f aca="false">IF(E8&lt;0,"현금 부족",IF(E8&lt;기준!$B$3,"최소 보유 미달","정상"))</f>
        <v>정상</v>
      </c>
    </row>
    <row r="9" customFormat="false" ht="31.5" hidden="false" customHeight="true" outlineLevel="0" collapsed="false">
      <c r="A9" s="4" t="n">
        <v>46335</v>
      </c>
      <c r="B9" s="3" t="n">
        <f aca="false">E8</f>
        <v>260000000</v>
      </c>
      <c r="C9" s="3" t="n">
        <f aca="false">SUMIFS(현금일정!E2:E626,현금일정!A2:A626,"지연",현금일정!C2:C626,"받을 돈",현금일정!D2:D626,A9)</f>
        <v>0</v>
      </c>
      <c r="D9" s="3" t="n">
        <f aca="false">SUMIFS(현금일정!E2:E626,현금일정!A2:A626,"지연",현금일정!C2:C626,"줄 돈",현금일정!D2:D626,A9)</f>
        <v>0</v>
      </c>
      <c r="E9" s="3" t="n">
        <f aca="false">B9+C9-D9</f>
        <v>260000000</v>
      </c>
      <c r="F9" s="3" t="n">
        <f aca="false">MAX(0,기준!$B$3-E9)</f>
        <v>0</v>
      </c>
      <c r="G9" s="3" t="str">
        <f aca="false">IF(E9&lt;0,"현금 부족",IF(E9&lt;기준!$B$3,"최소 보유 미달","정상"))</f>
        <v>정상</v>
      </c>
    </row>
    <row r="10" customFormat="false" ht="31.5" hidden="false" customHeight="true" outlineLevel="0" collapsed="false">
      <c r="A10" s="4" t="n">
        <v>46336</v>
      </c>
      <c r="B10" s="3" t="n">
        <f aca="false">E9</f>
        <v>260000000</v>
      </c>
      <c r="C10" s="3" t="n">
        <f aca="false">SUMIFS(현금일정!E2:E626,현금일정!A2:A626,"지연",현금일정!C2:C626,"받을 돈",현금일정!D2:D626,A10)</f>
        <v>460000000</v>
      </c>
      <c r="D10" s="3" t="n">
        <f aca="false">SUMIFS(현금일정!E2:E626,현금일정!A2:A626,"지연",현금일정!C2:C626,"줄 돈",현금일정!D2:D626,A10)</f>
        <v>0</v>
      </c>
      <c r="E10" s="3" t="n">
        <f aca="false">B10+C10-D10</f>
        <v>720000000</v>
      </c>
      <c r="F10" s="3" t="n">
        <f aca="false">MAX(0,기준!$B$3-E10)</f>
        <v>0</v>
      </c>
      <c r="G10" s="3" t="str">
        <f aca="false">IF(E10&lt;0,"현금 부족",IF(E10&lt;기준!$B$3,"최소 보유 미달","정상"))</f>
        <v>정상</v>
      </c>
    </row>
    <row r="11" customFormat="false" ht="31.5" hidden="false" customHeight="true" outlineLevel="0" collapsed="false">
      <c r="A11" s="4" t="n">
        <v>46337</v>
      </c>
      <c r="B11" s="3" t="n">
        <f aca="false">E10</f>
        <v>720000000</v>
      </c>
      <c r="C11" s="3" t="n">
        <f aca="false">SUMIFS(현금일정!E2:E626,현금일정!A2:A626,"지연",현금일정!C2:C626,"받을 돈",현금일정!D2:D626,A11)</f>
        <v>0</v>
      </c>
      <c r="D11" s="3" t="n">
        <f aca="false">SUMIFS(현금일정!E2:E626,현금일정!A2:A626,"지연",현금일정!C2:C626,"줄 돈",현금일정!D2:D626,A11)</f>
        <v>0</v>
      </c>
      <c r="E11" s="3" t="n">
        <f aca="false">B11+C11-D11</f>
        <v>720000000</v>
      </c>
      <c r="F11" s="3" t="n">
        <f aca="false">MAX(0,기준!$B$3-E11)</f>
        <v>0</v>
      </c>
      <c r="G11" s="3" t="str">
        <f aca="false">IF(E11&lt;0,"현금 부족",IF(E11&lt;기준!$B$3,"최소 보유 미달","정상"))</f>
        <v>정상</v>
      </c>
    </row>
    <row r="12" customFormat="false" ht="31.5" hidden="false" customHeight="true" outlineLevel="0" collapsed="false">
      <c r="A12" s="4" t="n">
        <v>46338</v>
      </c>
      <c r="B12" s="3" t="n">
        <f aca="false">E11</f>
        <v>720000000</v>
      </c>
      <c r="C12" s="3" t="n">
        <f aca="false">SUMIFS(현금일정!E2:E626,현금일정!A2:A626,"지연",현금일정!C2:C626,"받을 돈",현금일정!D2:D626,A12)</f>
        <v>0</v>
      </c>
      <c r="D12" s="3" t="n">
        <f aca="false">SUMIFS(현금일정!E2:E626,현금일정!A2:A626,"지연",현금일정!C2:C626,"줄 돈",현금일정!D2:D626,A12)</f>
        <v>0</v>
      </c>
      <c r="E12" s="3" t="n">
        <f aca="false">B12+C12-D12</f>
        <v>720000000</v>
      </c>
      <c r="F12" s="3" t="n">
        <f aca="false">MAX(0,기준!$B$3-E12)</f>
        <v>0</v>
      </c>
      <c r="G12" s="3" t="str">
        <f aca="false">IF(E12&lt;0,"현금 부족",IF(E12&lt;기준!$B$3,"최소 보유 미달","정상"))</f>
        <v>정상</v>
      </c>
    </row>
    <row r="13" customFormat="false" ht="31.5" hidden="false" customHeight="true" outlineLevel="0" collapsed="false">
      <c r="A13" s="4" t="n">
        <v>46339</v>
      </c>
      <c r="B13" s="3" t="n">
        <f aca="false">E12</f>
        <v>720000000</v>
      </c>
      <c r="C13" s="3" t="n">
        <f aca="false">SUMIFS(현금일정!E2:E626,현금일정!A2:A626,"지연",현금일정!C2:C626,"받을 돈",현금일정!D2:D626,A13)</f>
        <v>0</v>
      </c>
      <c r="D13" s="3" t="n">
        <f aca="false">SUMIFS(현금일정!E2:E626,현금일정!A2:A626,"지연",현금일정!C2:C626,"줄 돈",현금일정!D2:D626,A13)</f>
        <v>440000000</v>
      </c>
      <c r="E13" s="3" t="n">
        <f aca="false">B13+C13-D13</f>
        <v>280000000</v>
      </c>
      <c r="F13" s="3" t="n">
        <f aca="false">MAX(0,기준!$B$3-E13)</f>
        <v>0</v>
      </c>
      <c r="G13" s="3" t="str">
        <f aca="false">IF(E13&lt;0,"현금 부족",IF(E13&lt;기준!$B$3,"최소 보유 미달","정상"))</f>
        <v>정상</v>
      </c>
    </row>
    <row r="14" customFormat="false" ht="31.5" hidden="false" customHeight="true" outlineLevel="0" collapsed="false">
      <c r="A14" s="4" t="n">
        <v>46340</v>
      </c>
      <c r="B14" s="3" t="n">
        <f aca="false">E13</f>
        <v>280000000</v>
      </c>
      <c r="C14" s="3" t="n">
        <f aca="false">SUMIFS(현금일정!E2:E626,현금일정!A2:A626,"지연",현금일정!C2:C626,"받을 돈",현금일정!D2:D626,A14)</f>
        <v>0</v>
      </c>
      <c r="D14" s="3" t="n">
        <f aca="false">SUMIFS(현금일정!E2:E626,현금일정!A2:A626,"지연",현금일정!C2:C626,"줄 돈",현금일정!D2:D626,A14)</f>
        <v>0</v>
      </c>
      <c r="E14" s="3" t="n">
        <f aca="false">B14+C14-D14</f>
        <v>280000000</v>
      </c>
      <c r="F14" s="3" t="n">
        <f aca="false">MAX(0,기준!$B$3-E14)</f>
        <v>0</v>
      </c>
      <c r="G14" s="3" t="str">
        <f aca="false">IF(E14&lt;0,"현금 부족",IF(E14&lt;기준!$B$3,"최소 보유 미달","정상"))</f>
        <v>정상</v>
      </c>
    </row>
    <row r="15" customFormat="false" ht="31.5" hidden="false" customHeight="true" outlineLevel="0" collapsed="false">
      <c r="A15" s="4" t="n">
        <v>46341</v>
      </c>
      <c r="B15" s="3" t="n">
        <f aca="false">E14</f>
        <v>280000000</v>
      </c>
      <c r="C15" s="3" t="n">
        <f aca="false">SUMIFS(현금일정!E2:E626,현금일정!A2:A626,"지연",현금일정!C2:C626,"받을 돈",현금일정!D2:D626,A15)</f>
        <v>0</v>
      </c>
      <c r="D15" s="3" t="n">
        <f aca="false">SUMIFS(현금일정!E2:E626,현금일정!A2:A626,"지연",현금일정!C2:C626,"줄 돈",현금일정!D2:D626,A15)</f>
        <v>0</v>
      </c>
      <c r="E15" s="3" t="n">
        <f aca="false">B15+C15-D15</f>
        <v>280000000</v>
      </c>
      <c r="F15" s="3" t="n">
        <f aca="false">MAX(0,기준!$B$3-E15)</f>
        <v>0</v>
      </c>
      <c r="G15" s="3" t="str">
        <f aca="false">IF(E15&lt;0,"현금 부족",IF(E15&lt;기준!$B$3,"최소 보유 미달","정상"))</f>
        <v>정상</v>
      </c>
    </row>
    <row r="16" customFormat="false" ht="31.5" hidden="false" customHeight="true" outlineLevel="0" collapsed="false">
      <c r="A16" s="4" t="n">
        <v>46342</v>
      </c>
      <c r="B16" s="3" t="n">
        <f aca="false">E15</f>
        <v>280000000</v>
      </c>
      <c r="C16" s="3" t="n">
        <f aca="false">SUMIFS(현금일정!E2:E626,현금일정!A2:A626,"지연",현금일정!C2:C626,"받을 돈",현금일정!D2:D626,A16)</f>
        <v>0</v>
      </c>
      <c r="D16" s="3" t="n">
        <f aca="false">SUMIFS(현금일정!E2:E626,현금일정!A2:A626,"지연",현금일정!C2:C626,"줄 돈",현금일정!D2:D626,A16)</f>
        <v>100000000</v>
      </c>
      <c r="E16" s="3" t="n">
        <f aca="false">B16+C16-D16</f>
        <v>180000000</v>
      </c>
      <c r="F16" s="3" t="n">
        <f aca="false">MAX(0,기준!$B$3-E16)</f>
        <v>0</v>
      </c>
      <c r="G16" s="3" t="str">
        <f aca="false">IF(E16&lt;0,"현금 부족",IF(E16&lt;기준!$B$3,"최소 보유 미달","정상"))</f>
        <v>정상</v>
      </c>
    </row>
    <row r="17" customFormat="false" ht="31.5" hidden="false" customHeight="true" outlineLevel="0" collapsed="false">
      <c r="A17" s="4" t="n">
        <v>46343</v>
      </c>
      <c r="B17" s="3" t="n">
        <f aca="false">E16</f>
        <v>180000000</v>
      </c>
      <c r="C17" s="3" t="n">
        <f aca="false">SUMIFS(현금일정!E2:E626,현금일정!A2:A626,"지연",현금일정!C2:C626,"받을 돈",현금일정!D2:D626,A17)</f>
        <v>120000000</v>
      </c>
      <c r="D17" s="3" t="n">
        <f aca="false">SUMIFS(현금일정!E2:E626,현금일정!A2:A626,"지연",현금일정!C2:C626,"줄 돈",현금일정!D2:D626,A17)</f>
        <v>0</v>
      </c>
      <c r="E17" s="3" t="n">
        <f aca="false">B17+C17-D17</f>
        <v>300000000</v>
      </c>
      <c r="F17" s="3" t="n">
        <f aca="false">MAX(0,기준!$B$3-E17)</f>
        <v>0</v>
      </c>
      <c r="G17" s="3" t="str">
        <f aca="false">IF(E17&lt;0,"현금 부족",IF(E17&lt;기준!$B$3,"최소 보유 미달","정상"))</f>
        <v>정상</v>
      </c>
    </row>
    <row r="18" customFormat="false" ht="31.5" hidden="false" customHeight="true" outlineLevel="0" collapsed="false">
      <c r="A18" s="4" t="n">
        <v>46344</v>
      </c>
      <c r="B18" s="3" t="n">
        <f aca="false">E17</f>
        <v>300000000</v>
      </c>
      <c r="C18" s="3" t="n">
        <f aca="false">SUMIFS(현금일정!E2:E626,현금일정!A2:A626,"지연",현금일정!C2:C626,"받을 돈",현금일정!D2:D626,A18)</f>
        <v>0</v>
      </c>
      <c r="D18" s="3" t="n">
        <f aca="false">SUMIFS(현금일정!E2:E626,현금일정!A2:A626,"지연",현금일정!C2:C626,"줄 돈",현금일정!D2:D626,A18)</f>
        <v>170000000</v>
      </c>
      <c r="E18" s="3" t="n">
        <f aca="false">B18+C18-D18</f>
        <v>130000000</v>
      </c>
      <c r="F18" s="3" t="n">
        <f aca="false">MAX(0,기준!$B$3-E18)</f>
        <v>0</v>
      </c>
      <c r="G18" s="3" t="str">
        <f aca="false">IF(E18&lt;0,"현금 부족",IF(E18&lt;기준!$B$3,"최소 보유 미달","정상"))</f>
        <v>정상</v>
      </c>
    </row>
    <row r="19" customFormat="false" ht="31.5" hidden="false" customHeight="true" outlineLevel="0" collapsed="false">
      <c r="A19" s="4" t="n">
        <v>46345</v>
      </c>
      <c r="B19" s="3" t="n">
        <f aca="false">E18</f>
        <v>130000000</v>
      </c>
      <c r="C19" s="3" t="n">
        <f aca="false">SUMIFS(현금일정!E2:E626,현금일정!A2:A626,"지연",현금일정!C2:C626,"받을 돈",현금일정!D2:D626,A19)</f>
        <v>0</v>
      </c>
      <c r="D19" s="3" t="n">
        <f aca="false">SUMIFS(현금일정!E2:E626,현금일정!A2:A626,"지연",현금일정!C2:C626,"줄 돈",현금일정!D2:D626,A19)</f>
        <v>90000000</v>
      </c>
      <c r="E19" s="3" t="n">
        <f aca="false">B19+C19-D19</f>
        <v>40000000</v>
      </c>
      <c r="F19" s="3" t="n">
        <f aca="false">MAX(0,기준!$B$3-E19)</f>
        <v>60000000</v>
      </c>
      <c r="G19" s="3" t="str">
        <f aca="false">IF(E19&lt;0,"현금 부족",IF(E19&lt;기준!$B$3,"최소 보유 미달","정상"))</f>
        <v>최소 보유 미달</v>
      </c>
    </row>
    <row r="20" customFormat="false" ht="31.5" hidden="false" customHeight="true" outlineLevel="0" collapsed="false">
      <c r="A20" s="4" t="n">
        <v>46346</v>
      </c>
      <c r="B20" s="3" t="n">
        <f aca="false">E19</f>
        <v>40000000</v>
      </c>
      <c r="C20" s="3" t="n">
        <f aca="false">SUMIFS(현금일정!E2:E626,현금일정!A2:A626,"지연",현금일정!C2:C626,"받을 돈",현금일정!D2:D626,A20)</f>
        <v>0</v>
      </c>
      <c r="D20" s="3" t="n">
        <f aca="false">SUMIFS(현금일정!E2:E626,현금일정!A2:A626,"지연",현금일정!C2:C626,"줄 돈",현금일정!D2:D626,A20)</f>
        <v>160000000</v>
      </c>
      <c r="E20" s="3" t="n">
        <f aca="false">B20+C20-D20</f>
        <v>-120000000</v>
      </c>
      <c r="F20" s="3" t="n">
        <f aca="false">MAX(0,기준!$B$3-E20)</f>
        <v>220000000</v>
      </c>
      <c r="G20" s="3" t="str">
        <f aca="false">IF(E20&lt;0,"현금 부족",IF(E20&lt;기준!$B$3,"최소 보유 미달","정상"))</f>
        <v>현금 부족</v>
      </c>
    </row>
    <row r="21" customFormat="false" ht="31.5" hidden="false" customHeight="true" outlineLevel="0" collapsed="false">
      <c r="A21" s="4" t="n">
        <v>46347</v>
      </c>
      <c r="B21" s="3" t="n">
        <f aca="false">E20</f>
        <v>-120000000</v>
      </c>
      <c r="C21" s="3" t="n">
        <f aca="false">SUMIFS(현금일정!E2:E626,현금일정!A2:A626,"지연",현금일정!C2:C626,"받을 돈",현금일정!D2:D626,A21)</f>
        <v>0</v>
      </c>
      <c r="D21" s="3" t="n">
        <f aca="false">SUMIFS(현금일정!E2:E626,현금일정!A2:A626,"지연",현금일정!C2:C626,"줄 돈",현금일정!D2:D626,A21)</f>
        <v>0</v>
      </c>
      <c r="E21" s="3" t="n">
        <f aca="false">B21+C21-D21</f>
        <v>-120000000</v>
      </c>
      <c r="F21" s="3" t="n">
        <f aca="false">MAX(0,기준!$B$3-E21)</f>
        <v>220000000</v>
      </c>
      <c r="G21" s="3" t="str">
        <f aca="false">IF(E21&lt;0,"현금 부족",IF(E21&lt;기준!$B$3,"최소 보유 미달","정상"))</f>
        <v>현금 부족</v>
      </c>
    </row>
    <row r="22" customFormat="false" ht="31.5" hidden="false" customHeight="true" outlineLevel="0" collapsed="false">
      <c r="A22" s="4" t="n">
        <v>46348</v>
      </c>
      <c r="B22" s="3" t="n">
        <f aca="false">E21</f>
        <v>-120000000</v>
      </c>
      <c r="C22" s="3" t="n">
        <f aca="false">SUMIFS(현금일정!E2:E626,현금일정!A2:A626,"지연",현금일정!C2:C626,"받을 돈",현금일정!D2:D626,A22)</f>
        <v>0</v>
      </c>
      <c r="D22" s="3" t="n">
        <f aca="false">SUMIFS(현금일정!E2:E626,현금일정!A2:A626,"지연",현금일정!C2:C626,"줄 돈",현금일정!D2:D626,A22)</f>
        <v>0</v>
      </c>
      <c r="E22" s="3" t="n">
        <f aca="false">B22+C22-D22</f>
        <v>-120000000</v>
      </c>
      <c r="F22" s="3" t="n">
        <f aca="false">MAX(0,기준!$B$3-E22)</f>
        <v>220000000</v>
      </c>
      <c r="G22" s="3" t="str">
        <f aca="false">IF(E22&lt;0,"현금 부족",IF(E22&lt;기준!$B$3,"최소 보유 미달","정상"))</f>
        <v>현금 부족</v>
      </c>
    </row>
    <row r="23" customFormat="false" ht="31.5" hidden="false" customHeight="true" outlineLevel="0" collapsed="false">
      <c r="A23" s="4" t="n">
        <v>46349</v>
      </c>
      <c r="B23" s="3" t="n">
        <f aca="false">E22</f>
        <v>-120000000</v>
      </c>
      <c r="C23" s="3" t="n">
        <f aca="false">SUMIFS(현금일정!E2:E626,현금일정!A2:A626,"지연",현금일정!C2:C626,"받을 돈",현금일정!D2:D626,A23)</f>
        <v>0</v>
      </c>
      <c r="D23" s="3" t="n">
        <f aca="false">SUMIFS(현금일정!E2:E626,현금일정!A2:A626,"지연",현금일정!C2:C626,"줄 돈",현금일정!D2:D626,A23)</f>
        <v>0</v>
      </c>
      <c r="E23" s="3" t="n">
        <f aca="false">B23+C23-D23</f>
        <v>-120000000</v>
      </c>
      <c r="F23" s="3" t="n">
        <f aca="false">MAX(0,기준!$B$3-E23)</f>
        <v>220000000</v>
      </c>
      <c r="G23" s="3" t="str">
        <f aca="false">IF(E23&lt;0,"현금 부족",IF(E23&lt;기준!$B$3,"최소 보유 미달","정상"))</f>
        <v>현금 부족</v>
      </c>
    </row>
    <row r="24" customFormat="false" ht="31.5" hidden="false" customHeight="true" outlineLevel="0" collapsed="false">
      <c r="A24" s="4" t="n">
        <v>46350</v>
      </c>
      <c r="B24" s="3" t="n">
        <f aca="false">E23</f>
        <v>-120000000</v>
      </c>
      <c r="C24" s="3" t="n">
        <f aca="false">SUMIFS(현금일정!E2:E626,현금일정!A2:A626,"지연",현금일정!C2:C626,"받을 돈",현금일정!D2:D626,A24)</f>
        <v>500000000</v>
      </c>
      <c r="D24" s="3" t="n">
        <f aca="false">SUMIFS(현금일정!E2:E626,현금일정!A2:A626,"지연",현금일정!C2:C626,"줄 돈",현금일정!D2:D626,A24)</f>
        <v>0</v>
      </c>
      <c r="E24" s="3" t="n">
        <f aca="false">B24+C24-D24</f>
        <v>380000000</v>
      </c>
      <c r="F24" s="3" t="n">
        <f aca="false">MAX(0,기준!$B$3-E24)</f>
        <v>0</v>
      </c>
      <c r="G24" s="3" t="str">
        <f aca="false">IF(E24&lt;0,"현금 부족",IF(E24&lt;기준!$B$3,"최소 보유 미달","정상"))</f>
        <v>정상</v>
      </c>
    </row>
    <row r="25" customFormat="false" ht="31.5" hidden="false" customHeight="true" outlineLevel="0" collapsed="false">
      <c r="A25" s="4" t="n">
        <v>46351</v>
      </c>
      <c r="B25" s="3" t="n">
        <f aca="false">E24</f>
        <v>380000000</v>
      </c>
      <c r="C25" s="3" t="n">
        <f aca="false">SUMIFS(현금일정!E2:E626,현금일정!A2:A626,"지연",현금일정!C2:C626,"받을 돈",현금일정!D2:D626,A25)</f>
        <v>0</v>
      </c>
      <c r="D25" s="3" t="n">
        <f aca="false">SUMIFS(현금일정!E2:E626,현금일정!A2:A626,"지연",현금일정!C2:C626,"줄 돈",현금일정!D2:D626,A25)</f>
        <v>0</v>
      </c>
      <c r="E25" s="3" t="n">
        <f aca="false">B25+C25-D25</f>
        <v>380000000</v>
      </c>
      <c r="F25" s="3" t="n">
        <f aca="false">MAX(0,기준!$B$3-E25)</f>
        <v>0</v>
      </c>
      <c r="G25" s="3" t="str">
        <f aca="false">IF(E25&lt;0,"현금 부족",IF(E25&lt;기준!$B$3,"최소 보유 미달","정상"))</f>
        <v>정상</v>
      </c>
    </row>
    <row r="26" customFormat="false" ht="31.5" hidden="false" customHeight="true" outlineLevel="0" collapsed="false">
      <c r="A26" s="4" t="n">
        <v>46352</v>
      </c>
      <c r="B26" s="3" t="n">
        <f aca="false">E25</f>
        <v>380000000</v>
      </c>
      <c r="C26" s="3" t="n">
        <f aca="false">SUMIFS(현금일정!E2:E626,현금일정!A2:A626,"지연",현금일정!C2:C626,"받을 돈",현금일정!D2:D626,A26)</f>
        <v>0</v>
      </c>
      <c r="D26" s="3" t="n">
        <f aca="false">SUMIFS(현금일정!E2:E626,현금일정!A2:A626,"지연",현금일정!C2:C626,"줄 돈",현금일정!D2:D626,A26)</f>
        <v>0</v>
      </c>
      <c r="E26" s="3" t="n">
        <f aca="false">B26+C26-D26</f>
        <v>380000000</v>
      </c>
      <c r="F26" s="3" t="n">
        <f aca="false">MAX(0,기준!$B$3-E26)</f>
        <v>0</v>
      </c>
      <c r="G26" s="3" t="str">
        <f aca="false">IF(E26&lt;0,"현금 부족",IF(E26&lt;기준!$B$3,"최소 보유 미달","정상"))</f>
        <v>정상</v>
      </c>
    </row>
    <row r="27" customFormat="false" ht="31.5" hidden="false" customHeight="true" outlineLevel="0" collapsed="false">
      <c r="A27" s="4" t="n">
        <v>46353</v>
      </c>
      <c r="B27" s="3" t="n">
        <f aca="false">E26</f>
        <v>380000000</v>
      </c>
      <c r="C27" s="3" t="n">
        <f aca="false">SUMIFS(현금일정!E2:E626,현금일정!A2:A626,"지연",현금일정!C2:C626,"받을 돈",현금일정!D2:D626,A27)</f>
        <v>0</v>
      </c>
      <c r="D27" s="3" t="n">
        <f aca="false">SUMIFS(현금일정!E2:E626,현금일정!A2:A626,"지연",현금일정!C2:C626,"줄 돈",현금일정!D2:D626,A27)</f>
        <v>420000000</v>
      </c>
      <c r="E27" s="3" t="n">
        <f aca="false">B27+C27-D27</f>
        <v>-40000000</v>
      </c>
      <c r="F27" s="3" t="n">
        <f aca="false">MAX(0,기준!$B$3-E27)</f>
        <v>140000000</v>
      </c>
      <c r="G27" s="3" t="str">
        <f aca="false">IF(E27&lt;0,"현금 부족",IF(E27&lt;기준!$B$3,"최소 보유 미달","정상"))</f>
        <v>현금 부족</v>
      </c>
    </row>
    <row r="28" customFormat="false" ht="31.5" hidden="false" customHeight="true" outlineLevel="0" collapsed="false">
      <c r="A28" s="4" t="n">
        <v>46354</v>
      </c>
      <c r="B28" s="3" t="n">
        <f aca="false">E27</f>
        <v>-40000000</v>
      </c>
      <c r="C28" s="3" t="n">
        <f aca="false">SUMIFS(현금일정!E2:E626,현금일정!A2:A626,"지연",현금일정!C2:C626,"받을 돈",현금일정!D2:D626,A28)</f>
        <v>0</v>
      </c>
      <c r="D28" s="3" t="n">
        <f aca="false">SUMIFS(현금일정!E2:E626,현금일정!A2:A626,"지연",현금일정!C2:C626,"줄 돈",현금일정!D2:D626,A28)</f>
        <v>0</v>
      </c>
      <c r="E28" s="3" t="n">
        <f aca="false">B28+C28-D28</f>
        <v>-40000000</v>
      </c>
      <c r="F28" s="3" t="n">
        <f aca="false">MAX(0,기준!$B$3-E28)</f>
        <v>140000000</v>
      </c>
      <c r="G28" s="3" t="str">
        <f aca="false">IF(E28&lt;0,"현금 부족",IF(E28&lt;기준!$B$3,"최소 보유 미달","정상"))</f>
        <v>현금 부족</v>
      </c>
    </row>
    <row r="29" customFormat="false" ht="31.5" hidden="false" customHeight="true" outlineLevel="0" collapsed="false">
      <c r="A29" s="4" t="n">
        <v>46355</v>
      </c>
      <c r="B29" s="3" t="n">
        <f aca="false">E28</f>
        <v>-40000000</v>
      </c>
      <c r="C29" s="3" t="n">
        <f aca="false">SUMIFS(현금일정!E2:E626,현금일정!A2:A626,"지연",현금일정!C2:C626,"받을 돈",현금일정!D2:D626,A29)</f>
        <v>0</v>
      </c>
      <c r="D29" s="3" t="n">
        <f aca="false">SUMIFS(현금일정!E2:E626,현금일정!A2:A626,"지연",현금일정!C2:C626,"줄 돈",현금일정!D2:D626,A29)</f>
        <v>0</v>
      </c>
      <c r="E29" s="3" t="n">
        <f aca="false">B29+C29-D29</f>
        <v>-40000000</v>
      </c>
      <c r="F29" s="3" t="n">
        <f aca="false">MAX(0,기준!$B$3-E29)</f>
        <v>140000000</v>
      </c>
      <c r="G29" s="3" t="str">
        <f aca="false">IF(E29&lt;0,"현금 부족",IF(E29&lt;기준!$B$3,"최소 보유 미달","정상"))</f>
        <v>현금 부족</v>
      </c>
    </row>
    <row r="30" customFormat="false" ht="31.5" hidden="false" customHeight="true" outlineLevel="0" collapsed="false">
      <c r="A30" s="4" t="n">
        <v>46356</v>
      </c>
      <c r="B30" s="3" t="n">
        <f aca="false">E29</f>
        <v>-40000000</v>
      </c>
      <c r="C30" s="3" t="n">
        <f aca="false">SUMIFS(현금일정!E2:E626,현금일정!A2:A626,"지연",현금일정!C2:C626,"받을 돈",현금일정!D2:D626,A30)</f>
        <v>0</v>
      </c>
      <c r="D30" s="3" t="n">
        <f aca="false">SUMIFS(현금일정!E2:E626,현금일정!A2:A626,"지연",현금일정!C2:C626,"줄 돈",현금일정!D2:D626,A30)</f>
        <v>0</v>
      </c>
      <c r="E30" s="3" t="n">
        <f aca="false">B30+C30-D30</f>
        <v>-40000000</v>
      </c>
      <c r="F30" s="3" t="n">
        <f aca="false">MAX(0,기준!$B$3-E30)</f>
        <v>140000000</v>
      </c>
      <c r="G30" s="3" t="str">
        <f aca="false">IF(E30&lt;0,"현금 부족",IF(E30&lt;기준!$B$3,"최소 보유 미달","정상"))</f>
        <v>현금 부족</v>
      </c>
    </row>
    <row r="31" customFormat="false" ht="31.5" hidden="false" customHeight="true" outlineLevel="0" collapsed="false">
      <c r="A31" s="4" t="n">
        <v>46357</v>
      </c>
      <c r="B31" s="3" t="n">
        <f aca="false">E30</f>
        <v>-40000000</v>
      </c>
      <c r="C31" s="3" t="n">
        <f aca="false">SUMIFS(현금일정!E2:E626,현금일정!A2:A626,"지연",현금일정!C2:C626,"받을 돈",현금일정!D2:D626,A31)</f>
        <v>450000000</v>
      </c>
      <c r="D31" s="3" t="n">
        <f aca="false">SUMIFS(현금일정!E2:E626,현금일정!A2:A626,"지연",현금일정!C2:C626,"줄 돈",현금일정!D2:D626,A31)</f>
        <v>0</v>
      </c>
      <c r="E31" s="3" t="n">
        <f aca="false">B31+C31-D31</f>
        <v>410000000</v>
      </c>
      <c r="F31" s="3" t="n">
        <f aca="false">MAX(0,기준!$B$3-E31)</f>
        <v>0</v>
      </c>
      <c r="G31" s="3" t="str">
        <f aca="false">IF(E31&lt;0,"현금 부족",IF(E31&lt;기준!$B$3,"최소 보유 미달","정상"))</f>
        <v>정상</v>
      </c>
    </row>
    <row r="32" customFormat="false" ht="31.5" hidden="false" customHeight="true" outlineLevel="0" collapsed="false">
      <c r="A32" s="4" t="n">
        <v>46358</v>
      </c>
      <c r="B32" s="3" t="n">
        <f aca="false">E31</f>
        <v>410000000</v>
      </c>
      <c r="C32" s="3" t="n">
        <f aca="false">SUMIFS(현금일정!E2:E626,현금일정!A2:A626,"지연",현금일정!C2:C626,"받을 돈",현금일정!D2:D626,A32)</f>
        <v>0</v>
      </c>
      <c r="D32" s="3" t="n">
        <f aca="false">SUMIFS(현금일정!E2:E626,현금일정!A2:A626,"지연",현금일정!C2:C626,"줄 돈",현금일정!D2:D626,A32)</f>
        <v>0</v>
      </c>
      <c r="E32" s="3" t="n">
        <f aca="false">B32+C32-D32</f>
        <v>410000000</v>
      </c>
      <c r="F32" s="3" t="n">
        <f aca="false">MAX(0,기준!$B$3-E32)</f>
        <v>0</v>
      </c>
      <c r="G32" s="3" t="str">
        <f aca="false">IF(E32&lt;0,"현금 부족",IF(E32&lt;기준!$B$3,"최소 보유 미달","정상"))</f>
        <v>정상</v>
      </c>
    </row>
    <row r="33" customFormat="false" ht="31.5" hidden="false" customHeight="true" outlineLevel="0" collapsed="false">
      <c r="A33" s="4" t="n">
        <v>46359</v>
      </c>
      <c r="B33" s="3" t="n">
        <f aca="false">E32</f>
        <v>410000000</v>
      </c>
      <c r="C33" s="3" t="n">
        <f aca="false">SUMIFS(현금일정!E2:E626,현금일정!A2:A626,"지연",현금일정!C2:C626,"받을 돈",현금일정!D2:D626,A33)</f>
        <v>0</v>
      </c>
      <c r="D33" s="3" t="n">
        <f aca="false">SUMIFS(현금일정!E2:E626,현금일정!A2:A626,"지연",현금일정!C2:C626,"줄 돈",현금일정!D2:D626,A33)</f>
        <v>0</v>
      </c>
      <c r="E33" s="3" t="n">
        <f aca="false">B33+C33-D33</f>
        <v>410000000</v>
      </c>
      <c r="F33" s="3" t="n">
        <f aca="false">MAX(0,기준!$B$3-E33)</f>
        <v>0</v>
      </c>
      <c r="G33" s="3" t="str">
        <f aca="false">IF(E33&lt;0,"현금 부족",IF(E33&lt;기준!$B$3,"최소 보유 미달","정상"))</f>
        <v>정상</v>
      </c>
    </row>
    <row r="34" customFormat="false" ht="31.5" hidden="false" customHeight="true" outlineLevel="0" collapsed="false">
      <c r="A34" s="4" t="n">
        <v>46360</v>
      </c>
      <c r="B34" s="3" t="n">
        <f aca="false">E33</f>
        <v>410000000</v>
      </c>
      <c r="C34" s="3" t="n">
        <f aca="false">SUMIFS(현금일정!E2:E626,현금일정!A2:A626,"지연",현금일정!C2:C626,"받을 돈",현금일정!D2:D626,A34)</f>
        <v>180000000</v>
      </c>
      <c r="D34" s="3" t="n">
        <f aca="false">SUMIFS(현금일정!E2:E626,현금일정!A2:A626,"지연",현금일정!C2:C626,"줄 돈",현금일정!D2:D626,A34)</f>
        <v>460000000</v>
      </c>
      <c r="E34" s="3" t="n">
        <f aca="false">B34+C34-D34</f>
        <v>130000000</v>
      </c>
      <c r="F34" s="3" t="n">
        <f aca="false">MAX(0,기준!$B$3-E34)</f>
        <v>0</v>
      </c>
      <c r="G34" s="3" t="str">
        <f aca="false">IF(E34&lt;0,"현금 부족",IF(E34&lt;기준!$B$3,"최소 보유 미달","정상"))</f>
        <v>정상</v>
      </c>
    </row>
    <row r="35" customFormat="false" ht="31.5" hidden="false" customHeight="true" outlineLevel="0" collapsed="false">
      <c r="A35" s="4" t="n">
        <v>46361</v>
      </c>
      <c r="B35" s="3" t="n">
        <f aca="false">E34</f>
        <v>130000000</v>
      </c>
      <c r="C35" s="3" t="n">
        <f aca="false">SUMIFS(현금일정!E2:E626,현금일정!A2:A626,"지연",현금일정!C2:C626,"받을 돈",현금일정!D2:D626,A35)</f>
        <v>0</v>
      </c>
      <c r="D35" s="3" t="n">
        <f aca="false">SUMIFS(현금일정!E2:E626,현금일정!A2:A626,"지연",현금일정!C2:C626,"줄 돈",현금일정!D2:D626,A35)</f>
        <v>0</v>
      </c>
      <c r="E35" s="3" t="n">
        <f aca="false">B35+C35-D35</f>
        <v>130000000</v>
      </c>
      <c r="F35" s="3" t="n">
        <f aca="false">MAX(0,기준!$B$3-E35)</f>
        <v>0</v>
      </c>
      <c r="G35" s="3" t="str">
        <f aca="false">IF(E35&lt;0,"현금 부족",IF(E35&lt;기준!$B$3,"최소 보유 미달","정상"))</f>
        <v>정상</v>
      </c>
    </row>
    <row r="36" customFormat="false" ht="31.5" hidden="false" customHeight="true" outlineLevel="0" collapsed="false">
      <c r="A36" s="4" t="n">
        <v>46362</v>
      </c>
      <c r="B36" s="3" t="n">
        <f aca="false">E35</f>
        <v>130000000</v>
      </c>
      <c r="C36" s="3" t="n">
        <f aca="false">SUMIFS(현금일정!E2:E626,현금일정!A2:A626,"지연",현금일정!C2:C626,"받을 돈",현금일정!D2:D626,A36)</f>
        <v>0</v>
      </c>
      <c r="D36" s="3" t="n">
        <f aca="false">SUMIFS(현금일정!E2:E626,현금일정!A2:A626,"지연",현금일정!C2:C626,"줄 돈",현금일정!D2:D626,A36)</f>
        <v>0</v>
      </c>
      <c r="E36" s="3" t="n">
        <f aca="false">B36+C36-D36</f>
        <v>130000000</v>
      </c>
      <c r="F36" s="3" t="n">
        <f aca="false">MAX(0,기준!$B$3-E36)</f>
        <v>0</v>
      </c>
      <c r="G36" s="3" t="str">
        <f aca="false">IF(E36&lt;0,"현금 부족",IF(E36&lt;기준!$B$3,"최소 보유 미달","정상"))</f>
        <v>정상</v>
      </c>
    </row>
    <row r="37" customFormat="false" ht="31.5" hidden="false" customHeight="true" outlineLevel="0" collapsed="false">
      <c r="A37" s="4" t="n">
        <v>46363</v>
      </c>
      <c r="B37" s="3" t="n">
        <f aca="false">E36</f>
        <v>130000000</v>
      </c>
      <c r="C37" s="3" t="n">
        <f aca="false">SUMIFS(현금일정!E2:E626,현금일정!A2:A626,"지연",현금일정!C2:C626,"받을 돈",현금일정!D2:D626,A37)</f>
        <v>0</v>
      </c>
      <c r="D37" s="3" t="n">
        <f aca="false">SUMIFS(현금일정!E2:E626,현금일정!A2:A626,"지연",현금일정!C2:C626,"줄 돈",현금일정!D2:D626,A37)</f>
        <v>0</v>
      </c>
      <c r="E37" s="3" t="n">
        <f aca="false">B37+C37-D37</f>
        <v>130000000</v>
      </c>
      <c r="F37" s="3" t="n">
        <f aca="false">MAX(0,기준!$B$3-E37)</f>
        <v>0</v>
      </c>
      <c r="G37" s="3" t="str">
        <f aca="false">IF(E37&lt;0,"현금 부족",IF(E37&lt;기준!$B$3,"최소 보유 미달","정상"))</f>
        <v>정상</v>
      </c>
    </row>
    <row r="38" customFormat="false" ht="31.5" hidden="false" customHeight="true" outlineLevel="0" collapsed="false">
      <c r="A38" s="4" t="n">
        <v>46364</v>
      </c>
      <c r="B38" s="3" t="n">
        <f aca="false">E37</f>
        <v>130000000</v>
      </c>
      <c r="C38" s="3" t="n">
        <f aca="false">SUMIFS(현금일정!E2:E626,현금일정!A2:A626,"지연",현금일정!C2:C626,"받을 돈",현금일정!D2:D626,A38)</f>
        <v>480000000</v>
      </c>
      <c r="D38" s="3" t="n">
        <f aca="false">SUMIFS(현금일정!E2:E626,현금일정!A2:A626,"지연",현금일정!C2:C626,"줄 돈",현금일정!D2:D626,A38)</f>
        <v>0</v>
      </c>
      <c r="E38" s="3" t="n">
        <f aca="false">B38+C38-D38</f>
        <v>610000000</v>
      </c>
      <c r="F38" s="3" t="n">
        <f aca="false">MAX(0,기준!$B$3-E38)</f>
        <v>0</v>
      </c>
      <c r="G38" s="3" t="str">
        <f aca="false">IF(E38&lt;0,"현금 부족",IF(E38&lt;기준!$B$3,"최소 보유 미달","정상"))</f>
        <v>정상</v>
      </c>
    </row>
    <row r="39" customFormat="false" ht="31.5" hidden="false" customHeight="true" outlineLevel="0" collapsed="false">
      <c r="A39" s="4" t="n">
        <v>46365</v>
      </c>
      <c r="B39" s="3" t="n">
        <f aca="false">E38</f>
        <v>610000000</v>
      </c>
      <c r="C39" s="3" t="n">
        <f aca="false">SUMIFS(현금일정!E2:E626,현금일정!A2:A626,"지연",현금일정!C2:C626,"받을 돈",현금일정!D2:D626,A39)</f>
        <v>0</v>
      </c>
      <c r="D39" s="3" t="n">
        <f aca="false">SUMIFS(현금일정!E2:E626,현금일정!A2:A626,"지연",현금일정!C2:C626,"줄 돈",현금일정!D2:D626,A39)</f>
        <v>0</v>
      </c>
      <c r="E39" s="3" t="n">
        <f aca="false">B39+C39-D39</f>
        <v>610000000</v>
      </c>
      <c r="F39" s="3" t="n">
        <f aca="false">MAX(0,기준!$B$3-E39)</f>
        <v>0</v>
      </c>
      <c r="G39" s="3" t="str">
        <f aca="false">IF(E39&lt;0,"현금 부족",IF(E39&lt;기준!$B$3,"최소 보유 미달","정상"))</f>
        <v>정상</v>
      </c>
    </row>
    <row r="40" customFormat="false" ht="31.5" hidden="false" customHeight="true" outlineLevel="0" collapsed="false">
      <c r="A40" s="4" t="n">
        <v>46366</v>
      </c>
      <c r="B40" s="3" t="n">
        <f aca="false">E39</f>
        <v>610000000</v>
      </c>
      <c r="C40" s="3" t="n">
        <f aca="false">SUMIFS(현금일정!E2:E626,현금일정!A2:A626,"지연",현금일정!C2:C626,"받을 돈",현금일정!D2:D626,A40)</f>
        <v>0</v>
      </c>
      <c r="D40" s="3" t="n">
        <f aca="false">SUMIFS(현금일정!E2:E626,현금일정!A2:A626,"지연",현금일정!C2:C626,"줄 돈",현금일정!D2:D626,A40)</f>
        <v>0</v>
      </c>
      <c r="E40" s="3" t="n">
        <f aca="false">B40+C40-D40</f>
        <v>610000000</v>
      </c>
      <c r="F40" s="3" t="n">
        <f aca="false">MAX(0,기준!$B$3-E40)</f>
        <v>0</v>
      </c>
      <c r="G40" s="3" t="str">
        <f aca="false">IF(E40&lt;0,"현금 부족",IF(E40&lt;기준!$B$3,"최소 보유 미달","정상"))</f>
        <v>정상</v>
      </c>
    </row>
    <row r="41" customFormat="false" ht="31.5" hidden="false" customHeight="true" outlineLevel="0" collapsed="false">
      <c r="A41" s="4" t="n">
        <v>46367</v>
      </c>
      <c r="B41" s="3" t="n">
        <f aca="false">E40</f>
        <v>610000000</v>
      </c>
      <c r="C41" s="3" t="n">
        <f aca="false">SUMIFS(현금일정!E2:E626,현금일정!A2:A626,"지연",현금일정!C2:C626,"받을 돈",현금일정!D2:D626,A41)</f>
        <v>0</v>
      </c>
      <c r="D41" s="3" t="n">
        <f aca="false">SUMIFS(현금일정!E2:E626,현금일정!A2:A626,"지연",현금일정!C2:C626,"줄 돈",현금일정!D2:D626,A41)</f>
        <v>470000000</v>
      </c>
      <c r="E41" s="3" t="n">
        <f aca="false">B41+C41-D41</f>
        <v>140000000</v>
      </c>
      <c r="F41" s="3" t="n">
        <f aca="false">MAX(0,기준!$B$3-E41)</f>
        <v>0</v>
      </c>
      <c r="G41" s="3" t="str">
        <f aca="false">IF(E41&lt;0,"현금 부족",IF(E41&lt;기준!$B$3,"최소 보유 미달","정상"))</f>
        <v>정상</v>
      </c>
    </row>
    <row r="42" customFormat="false" ht="31.5" hidden="false" customHeight="true" outlineLevel="0" collapsed="false">
      <c r="A42" s="4" t="n">
        <v>46368</v>
      </c>
      <c r="B42" s="3" t="n">
        <f aca="false">E41</f>
        <v>140000000</v>
      </c>
      <c r="C42" s="3" t="n">
        <f aca="false">SUMIFS(현금일정!E2:E626,현금일정!A2:A626,"지연",현금일정!C2:C626,"받을 돈",현금일정!D2:D626,A42)</f>
        <v>0</v>
      </c>
      <c r="D42" s="3" t="n">
        <f aca="false">SUMIFS(현금일정!E2:E626,현금일정!A2:A626,"지연",현금일정!C2:C626,"줄 돈",현금일정!D2:D626,A42)</f>
        <v>0</v>
      </c>
      <c r="E42" s="3" t="n">
        <f aca="false">B42+C42-D42</f>
        <v>140000000</v>
      </c>
      <c r="F42" s="3" t="n">
        <f aca="false">MAX(0,기준!$B$3-E42)</f>
        <v>0</v>
      </c>
      <c r="G42" s="3" t="str">
        <f aca="false">IF(E42&lt;0,"현금 부족",IF(E42&lt;기준!$B$3,"최소 보유 미달","정상"))</f>
        <v>정상</v>
      </c>
    </row>
    <row r="43" customFormat="false" ht="31.5" hidden="false" customHeight="true" outlineLevel="0" collapsed="false">
      <c r="A43" s="4" t="n">
        <v>46369</v>
      </c>
      <c r="B43" s="3" t="n">
        <f aca="false">E42</f>
        <v>140000000</v>
      </c>
      <c r="C43" s="3" t="n">
        <f aca="false">SUMIFS(현금일정!E2:E626,현금일정!A2:A626,"지연",현금일정!C2:C626,"받을 돈",현금일정!D2:D626,A43)</f>
        <v>0</v>
      </c>
      <c r="D43" s="3" t="n">
        <f aca="false">SUMIFS(현금일정!E2:E626,현금일정!A2:A626,"지연",현금일정!C2:C626,"줄 돈",현금일정!D2:D626,A43)</f>
        <v>0</v>
      </c>
      <c r="E43" s="3" t="n">
        <f aca="false">B43+C43-D43</f>
        <v>140000000</v>
      </c>
      <c r="F43" s="3" t="n">
        <f aca="false">MAX(0,기준!$B$3-E43)</f>
        <v>0</v>
      </c>
      <c r="G43" s="3" t="str">
        <f aca="false">IF(E43&lt;0,"현금 부족",IF(E43&lt;기준!$B$3,"최소 보유 미달","정상"))</f>
        <v>정상</v>
      </c>
    </row>
    <row r="44" customFormat="false" ht="31.5" hidden="false" customHeight="true" outlineLevel="0" collapsed="false">
      <c r="A44" s="4" t="n">
        <v>46370</v>
      </c>
      <c r="B44" s="3" t="n">
        <f aca="false">E43</f>
        <v>140000000</v>
      </c>
      <c r="C44" s="3" t="n">
        <f aca="false">SUMIFS(현금일정!E2:E626,현금일정!A2:A626,"지연",현금일정!C2:C626,"받을 돈",현금일정!D2:D626,A44)</f>
        <v>0</v>
      </c>
      <c r="D44" s="3" t="n">
        <f aca="false">SUMIFS(현금일정!E2:E626,현금일정!A2:A626,"지연",현금일정!C2:C626,"줄 돈",현금일정!D2:D626,A44)</f>
        <v>0</v>
      </c>
      <c r="E44" s="3" t="n">
        <f aca="false">B44+C44-D44</f>
        <v>140000000</v>
      </c>
      <c r="F44" s="3" t="n">
        <f aca="false">MAX(0,기준!$B$3-E44)</f>
        <v>0</v>
      </c>
      <c r="G44" s="3" t="str">
        <f aca="false">IF(E44&lt;0,"현금 부족",IF(E44&lt;기준!$B$3,"최소 보유 미달","정상"))</f>
        <v>정상</v>
      </c>
    </row>
    <row r="45" customFormat="false" ht="31.5" hidden="false" customHeight="true" outlineLevel="0" collapsed="false">
      <c r="A45" s="4" t="n">
        <v>46371</v>
      </c>
      <c r="B45" s="3" t="n">
        <f aca="false">E44</f>
        <v>140000000</v>
      </c>
      <c r="C45" s="3" t="n">
        <f aca="false">SUMIFS(현금일정!E2:E626,현금일정!A2:A626,"지연",현금일정!C2:C626,"받을 돈",현금일정!D2:D626,A45)</f>
        <v>520000000</v>
      </c>
      <c r="D45" s="3" t="n">
        <f aca="false">SUMIFS(현금일정!E2:E626,현금일정!A2:A626,"지연",현금일정!C2:C626,"줄 돈",현금일정!D2:D626,A45)</f>
        <v>0</v>
      </c>
      <c r="E45" s="3" t="n">
        <f aca="false">B45+C45-D45</f>
        <v>660000000</v>
      </c>
      <c r="F45" s="3" t="n">
        <f aca="false">MAX(0,기준!$B$3-E45)</f>
        <v>0</v>
      </c>
      <c r="G45" s="3" t="str">
        <f aca="false">IF(E45&lt;0,"현금 부족",IF(E45&lt;기준!$B$3,"최소 보유 미달","정상"))</f>
        <v>정상</v>
      </c>
    </row>
    <row r="46" customFormat="false" ht="31.5" hidden="false" customHeight="true" outlineLevel="0" collapsed="false">
      <c r="A46" s="4" t="n">
        <v>46372</v>
      </c>
      <c r="B46" s="3" t="n">
        <f aca="false">E45</f>
        <v>660000000</v>
      </c>
      <c r="C46" s="3" t="n">
        <f aca="false">SUMIFS(현금일정!E2:E626,현금일정!A2:A626,"지연",현금일정!C2:C626,"받을 돈",현금일정!D2:D626,A46)</f>
        <v>0</v>
      </c>
      <c r="D46" s="3" t="n">
        <f aca="false">SUMIFS(현금일정!E2:E626,현금일정!A2:A626,"지연",현금일정!C2:C626,"줄 돈",현금일정!D2:D626,A46)</f>
        <v>0</v>
      </c>
      <c r="E46" s="3" t="n">
        <f aca="false">B46+C46-D46</f>
        <v>660000000</v>
      </c>
      <c r="F46" s="3" t="n">
        <f aca="false">MAX(0,기준!$B$3-E46)</f>
        <v>0</v>
      </c>
      <c r="G46" s="3" t="str">
        <f aca="false">IF(E46&lt;0,"현금 부족",IF(E46&lt;기준!$B$3,"최소 보유 미달","정상"))</f>
        <v>정상</v>
      </c>
    </row>
    <row r="47" customFormat="false" ht="31.5" hidden="false" customHeight="true" outlineLevel="0" collapsed="false">
      <c r="A47" s="4" t="n">
        <v>46373</v>
      </c>
      <c r="B47" s="3" t="n">
        <f aca="false">E46</f>
        <v>660000000</v>
      </c>
      <c r="C47" s="3" t="n">
        <f aca="false">SUMIFS(현금일정!E2:E626,현금일정!A2:A626,"지연",현금일정!C2:C626,"받을 돈",현금일정!D2:D626,A47)</f>
        <v>0</v>
      </c>
      <c r="D47" s="3" t="n">
        <f aca="false">SUMIFS(현금일정!E2:E626,현금일정!A2:A626,"지연",현금일정!C2:C626,"줄 돈",현금일정!D2:D626,A47)</f>
        <v>0</v>
      </c>
      <c r="E47" s="3" t="n">
        <f aca="false">B47+C47-D47</f>
        <v>660000000</v>
      </c>
      <c r="F47" s="3" t="n">
        <f aca="false">MAX(0,기준!$B$3-E47)</f>
        <v>0</v>
      </c>
      <c r="G47" s="3" t="str">
        <f aca="false">IF(E47&lt;0,"현금 부족",IF(E47&lt;기준!$B$3,"최소 보유 미달","정상"))</f>
        <v>정상</v>
      </c>
    </row>
    <row r="48" customFormat="false" ht="31.5" hidden="false" customHeight="true" outlineLevel="0" collapsed="false">
      <c r="A48" s="4" t="n">
        <v>46374</v>
      </c>
      <c r="B48" s="3" t="n">
        <f aca="false">E47</f>
        <v>660000000</v>
      </c>
      <c r="C48" s="3" t="n">
        <f aca="false">SUMIFS(현금일정!E2:E626,현금일정!A2:A626,"지연",현금일정!C2:C626,"받을 돈",현금일정!D2:D626,A48)</f>
        <v>0</v>
      </c>
      <c r="D48" s="3" t="n">
        <f aca="false">SUMIFS(현금일정!E2:E626,현금일정!A2:A626,"지연",현금일정!C2:C626,"줄 돈",현금일정!D2:D626,A48)</f>
        <v>480000000</v>
      </c>
      <c r="E48" s="3" t="n">
        <f aca="false">B48+C48-D48</f>
        <v>180000000</v>
      </c>
      <c r="F48" s="3" t="n">
        <f aca="false">MAX(0,기준!$B$3-E48)</f>
        <v>0</v>
      </c>
      <c r="G48" s="3" t="str">
        <f aca="false">IF(E48&lt;0,"현금 부족",IF(E48&lt;기준!$B$3,"최소 보유 미달","정상"))</f>
        <v>정상</v>
      </c>
    </row>
    <row r="49" customFormat="false" ht="31.5" hidden="false" customHeight="true" outlineLevel="0" collapsed="false">
      <c r="A49" s="4" t="n">
        <v>46375</v>
      </c>
      <c r="B49" s="3" t="n">
        <f aca="false">E48</f>
        <v>180000000</v>
      </c>
      <c r="C49" s="3" t="n">
        <f aca="false">SUMIFS(현금일정!E2:E626,현금일정!A2:A626,"지연",현금일정!C2:C626,"받을 돈",현금일정!D2:D626,A49)</f>
        <v>0</v>
      </c>
      <c r="D49" s="3" t="n">
        <f aca="false">SUMIFS(현금일정!E2:E626,현금일정!A2:A626,"지연",현금일정!C2:C626,"줄 돈",현금일정!D2:D626,A49)</f>
        <v>0</v>
      </c>
      <c r="E49" s="3" t="n">
        <f aca="false">B49+C49-D49</f>
        <v>180000000</v>
      </c>
      <c r="F49" s="3" t="n">
        <f aca="false">MAX(0,기준!$B$3-E49)</f>
        <v>0</v>
      </c>
      <c r="G49" s="3" t="str">
        <f aca="false">IF(E49&lt;0,"현금 부족",IF(E49&lt;기준!$B$3,"최소 보유 미달","정상"))</f>
        <v>정상</v>
      </c>
    </row>
    <row r="50" customFormat="false" ht="31.5" hidden="false" customHeight="true" outlineLevel="0" collapsed="false">
      <c r="A50" s="4" t="n">
        <v>46376</v>
      </c>
      <c r="B50" s="3" t="n">
        <f aca="false">E49</f>
        <v>180000000</v>
      </c>
      <c r="C50" s="3" t="n">
        <f aca="false">SUMIFS(현금일정!E2:E626,현금일정!A2:A626,"지연",현금일정!C2:C626,"받을 돈",현금일정!D2:D626,A50)</f>
        <v>0</v>
      </c>
      <c r="D50" s="3" t="n">
        <f aca="false">SUMIFS(현금일정!E2:E626,현금일정!A2:A626,"지연",현금일정!C2:C626,"줄 돈",현금일정!D2:D626,A50)</f>
        <v>0</v>
      </c>
      <c r="E50" s="3" t="n">
        <f aca="false">B50+C50-D50</f>
        <v>180000000</v>
      </c>
      <c r="F50" s="3" t="n">
        <f aca="false">MAX(0,기준!$B$3-E50)</f>
        <v>0</v>
      </c>
      <c r="G50" s="3" t="str">
        <f aca="false">IF(E50&lt;0,"현금 부족",IF(E50&lt;기준!$B$3,"최소 보유 미달","정상"))</f>
        <v>정상</v>
      </c>
    </row>
    <row r="51" customFormat="false" ht="31.5" hidden="false" customHeight="true" outlineLevel="0" collapsed="false">
      <c r="A51" s="4" t="n">
        <v>46377</v>
      </c>
      <c r="B51" s="3" t="n">
        <f aca="false">E50</f>
        <v>180000000</v>
      </c>
      <c r="C51" s="3" t="n">
        <f aca="false">SUMIFS(현금일정!E2:E626,현금일정!A2:A626,"지연",현금일정!C2:C626,"받을 돈",현금일정!D2:D626,A51)</f>
        <v>0</v>
      </c>
      <c r="D51" s="3" t="n">
        <f aca="false">SUMIFS(현금일정!E2:E626,현금일정!A2:A626,"지연",현금일정!C2:C626,"줄 돈",현금일정!D2:D626,A51)</f>
        <v>0</v>
      </c>
      <c r="E51" s="3" t="n">
        <f aca="false">B51+C51-D51</f>
        <v>180000000</v>
      </c>
      <c r="F51" s="3" t="n">
        <f aca="false">MAX(0,기준!$B$3-E51)</f>
        <v>0</v>
      </c>
      <c r="G51" s="3" t="str">
        <f aca="false">IF(E51&lt;0,"현금 부족",IF(E51&lt;기준!$B$3,"최소 보유 미달","정상"))</f>
        <v>정상</v>
      </c>
    </row>
    <row r="52" customFormat="false" ht="31.5" hidden="false" customHeight="true" outlineLevel="0" collapsed="false">
      <c r="A52" s="4" t="n">
        <v>46378</v>
      </c>
      <c r="B52" s="3" t="n">
        <f aca="false">E51</f>
        <v>180000000</v>
      </c>
      <c r="C52" s="3" t="n">
        <f aca="false">SUMIFS(현금일정!E2:E626,현금일정!A2:A626,"지연",현금일정!C2:C626,"받을 돈",현금일정!D2:D626,A52)</f>
        <v>460000000</v>
      </c>
      <c r="D52" s="3" t="n">
        <f aca="false">SUMIFS(현금일정!E2:E626,현금일정!A2:A626,"지연",현금일정!C2:C626,"줄 돈",현금일정!D2:D626,A52)</f>
        <v>0</v>
      </c>
      <c r="E52" s="3" t="n">
        <f aca="false">B52+C52-D52</f>
        <v>640000000</v>
      </c>
      <c r="F52" s="3" t="n">
        <f aca="false">MAX(0,기준!$B$3-E52)</f>
        <v>0</v>
      </c>
      <c r="G52" s="3" t="str">
        <f aca="false">IF(E52&lt;0,"현금 부족",IF(E52&lt;기준!$B$3,"최소 보유 미달","정상"))</f>
        <v>정상</v>
      </c>
    </row>
    <row r="53" customFormat="false" ht="31.5" hidden="false" customHeight="true" outlineLevel="0" collapsed="false">
      <c r="A53" s="4" t="n">
        <v>46379</v>
      </c>
      <c r="B53" s="3" t="n">
        <f aca="false">E52</f>
        <v>640000000</v>
      </c>
      <c r="C53" s="3" t="n">
        <f aca="false">SUMIFS(현금일정!E2:E626,현금일정!A2:A626,"지연",현금일정!C2:C626,"받을 돈",현금일정!D2:D626,A53)</f>
        <v>0</v>
      </c>
      <c r="D53" s="3" t="n">
        <f aca="false">SUMIFS(현금일정!E2:E626,현금일정!A2:A626,"지연",현금일정!C2:C626,"줄 돈",현금일정!D2:D626,A53)</f>
        <v>0</v>
      </c>
      <c r="E53" s="3" t="n">
        <f aca="false">B53+C53-D53</f>
        <v>640000000</v>
      </c>
      <c r="F53" s="3" t="n">
        <f aca="false">MAX(0,기준!$B$3-E53)</f>
        <v>0</v>
      </c>
      <c r="G53" s="3" t="str">
        <f aca="false">IF(E53&lt;0,"현금 부족",IF(E53&lt;기준!$B$3,"최소 보유 미달","정상"))</f>
        <v>정상</v>
      </c>
    </row>
    <row r="54" customFormat="false" ht="31.5" hidden="false" customHeight="true" outlineLevel="0" collapsed="false">
      <c r="A54" s="4" t="n">
        <v>46380</v>
      </c>
      <c r="B54" s="3" t="n">
        <f aca="false">E53</f>
        <v>640000000</v>
      </c>
      <c r="C54" s="3" t="n">
        <f aca="false">SUMIFS(현금일정!E2:E626,현금일정!A2:A626,"지연",현금일정!C2:C626,"받을 돈",현금일정!D2:D626,A54)</f>
        <v>0</v>
      </c>
      <c r="D54" s="3" t="n">
        <f aca="false">SUMIFS(현금일정!E2:E626,현금일정!A2:A626,"지연",현금일정!C2:C626,"줄 돈",현금일정!D2:D626,A54)</f>
        <v>0</v>
      </c>
      <c r="E54" s="3" t="n">
        <f aca="false">B54+C54-D54</f>
        <v>640000000</v>
      </c>
      <c r="F54" s="3" t="n">
        <f aca="false">MAX(0,기준!$B$3-E54)</f>
        <v>0</v>
      </c>
      <c r="G54" s="3" t="str">
        <f aca="false">IF(E54&lt;0,"현금 부족",IF(E54&lt;기준!$B$3,"최소 보유 미달","정상"))</f>
        <v>정상</v>
      </c>
    </row>
    <row r="55" customFormat="false" ht="31.5" hidden="false" customHeight="true" outlineLevel="0" collapsed="false">
      <c r="A55" s="4" t="n">
        <v>46381</v>
      </c>
      <c r="B55" s="3" t="n">
        <f aca="false">E54</f>
        <v>640000000</v>
      </c>
      <c r="C55" s="3" t="n">
        <f aca="false">SUMIFS(현금일정!E2:E626,현금일정!A2:A626,"지연",현금일정!C2:C626,"받을 돈",현금일정!D2:D626,A55)</f>
        <v>0</v>
      </c>
      <c r="D55" s="3" t="n">
        <f aca="false">SUMIFS(현금일정!E2:E626,현금일정!A2:A626,"지연",현금일정!C2:C626,"줄 돈",현금일정!D2:D626,A55)</f>
        <v>490000000</v>
      </c>
      <c r="E55" s="3" t="n">
        <f aca="false">B55+C55-D55</f>
        <v>150000000</v>
      </c>
      <c r="F55" s="3" t="n">
        <f aca="false">MAX(0,기준!$B$3-E55)</f>
        <v>0</v>
      </c>
      <c r="G55" s="3" t="str">
        <f aca="false">IF(E55&lt;0,"현금 부족",IF(E55&lt;기준!$B$3,"최소 보유 미달","정상"))</f>
        <v>정상</v>
      </c>
    </row>
    <row r="56" customFormat="false" ht="31.5" hidden="false" customHeight="true" outlineLevel="0" collapsed="false">
      <c r="A56" s="4" t="n">
        <v>46382</v>
      </c>
      <c r="B56" s="3" t="n">
        <f aca="false">E55</f>
        <v>150000000</v>
      </c>
      <c r="C56" s="3" t="n">
        <f aca="false">SUMIFS(현금일정!E2:E626,현금일정!A2:A626,"지연",현금일정!C2:C626,"받을 돈",현금일정!D2:D626,A56)</f>
        <v>0</v>
      </c>
      <c r="D56" s="3" t="n">
        <f aca="false">SUMIFS(현금일정!E2:E626,현금일정!A2:A626,"지연",현금일정!C2:C626,"줄 돈",현금일정!D2:D626,A56)</f>
        <v>0</v>
      </c>
      <c r="E56" s="3" t="n">
        <f aca="false">B56+C56-D56</f>
        <v>150000000</v>
      </c>
      <c r="F56" s="3" t="n">
        <f aca="false">MAX(0,기준!$B$3-E56)</f>
        <v>0</v>
      </c>
      <c r="G56" s="3" t="str">
        <f aca="false">IF(E56&lt;0,"현금 부족",IF(E56&lt;기준!$B$3,"최소 보유 미달","정상"))</f>
        <v>정상</v>
      </c>
    </row>
    <row r="57" customFormat="false" ht="31.5" hidden="false" customHeight="true" outlineLevel="0" collapsed="false">
      <c r="A57" s="4" t="n">
        <v>46383</v>
      </c>
      <c r="B57" s="3" t="n">
        <f aca="false">E56</f>
        <v>150000000</v>
      </c>
      <c r="C57" s="3" t="n">
        <f aca="false">SUMIFS(현금일정!E2:E626,현금일정!A2:A626,"지연",현금일정!C2:C626,"받을 돈",현금일정!D2:D626,A57)</f>
        <v>0</v>
      </c>
      <c r="D57" s="3" t="n">
        <f aca="false">SUMIFS(현금일정!E2:E626,현금일정!A2:A626,"지연",현금일정!C2:C626,"줄 돈",현금일정!D2:D626,A57)</f>
        <v>0</v>
      </c>
      <c r="E57" s="3" t="n">
        <f aca="false">B57+C57-D57</f>
        <v>150000000</v>
      </c>
      <c r="F57" s="3" t="n">
        <f aca="false">MAX(0,기준!$B$3-E57)</f>
        <v>0</v>
      </c>
      <c r="G57" s="3" t="str">
        <f aca="false">IF(E57&lt;0,"현금 부족",IF(E57&lt;기준!$B$3,"최소 보유 미달","정상"))</f>
        <v>정상</v>
      </c>
    </row>
    <row r="58" customFormat="false" ht="31.5" hidden="false" customHeight="true" outlineLevel="0" collapsed="false">
      <c r="A58" s="4" t="n">
        <v>46384</v>
      </c>
      <c r="B58" s="3" t="n">
        <f aca="false">E57</f>
        <v>150000000</v>
      </c>
      <c r="C58" s="3" t="n">
        <f aca="false">SUMIFS(현금일정!E2:E626,현금일정!A2:A626,"지연",현금일정!C2:C626,"받을 돈",현금일정!D2:D626,A58)</f>
        <v>0</v>
      </c>
      <c r="D58" s="3" t="n">
        <f aca="false">SUMIFS(현금일정!E2:E626,현금일정!A2:A626,"지연",현금일정!C2:C626,"줄 돈",현금일정!D2:D626,A58)</f>
        <v>0</v>
      </c>
      <c r="E58" s="3" t="n">
        <f aca="false">B58+C58-D58</f>
        <v>150000000</v>
      </c>
      <c r="F58" s="3" t="n">
        <f aca="false">MAX(0,기준!$B$3-E58)</f>
        <v>0</v>
      </c>
      <c r="G58" s="3" t="str">
        <f aca="false">IF(E58&lt;0,"현금 부족",IF(E58&lt;기준!$B$3,"최소 보유 미달","정상"))</f>
        <v>정상</v>
      </c>
    </row>
    <row r="59" customFormat="false" ht="31.5" hidden="false" customHeight="true" outlineLevel="0" collapsed="false">
      <c r="A59" s="4" t="n">
        <v>46385</v>
      </c>
      <c r="B59" s="3" t="n">
        <f aca="false">E58</f>
        <v>150000000</v>
      </c>
      <c r="C59" s="3" t="n">
        <f aca="false">SUMIFS(현금일정!E2:E626,현금일정!A2:A626,"지연",현금일정!C2:C626,"받을 돈",현금일정!D2:D626,A59)</f>
        <v>500000000</v>
      </c>
      <c r="D59" s="3" t="n">
        <f aca="false">SUMIFS(현금일정!E2:E626,현금일정!A2:A626,"지연",현금일정!C2:C626,"줄 돈",현금일정!D2:D626,A59)</f>
        <v>0</v>
      </c>
      <c r="E59" s="3" t="n">
        <f aca="false">B59+C59-D59</f>
        <v>650000000</v>
      </c>
      <c r="F59" s="3" t="n">
        <f aca="false">MAX(0,기준!$B$3-E59)</f>
        <v>0</v>
      </c>
      <c r="G59" s="3" t="str">
        <f aca="false">IF(E59&lt;0,"현금 부족",IF(E59&lt;기준!$B$3,"최소 보유 미달","정상"))</f>
        <v>정상</v>
      </c>
    </row>
    <row r="60" customFormat="false" ht="31.5" hidden="false" customHeight="true" outlineLevel="0" collapsed="false">
      <c r="A60" s="4" t="n">
        <v>46386</v>
      </c>
      <c r="B60" s="3" t="n">
        <f aca="false">E59</f>
        <v>650000000</v>
      </c>
      <c r="C60" s="3" t="n">
        <f aca="false">SUMIFS(현금일정!E2:E626,현금일정!A2:A626,"지연",현금일정!C2:C626,"받을 돈",현금일정!D2:D626,A60)</f>
        <v>0</v>
      </c>
      <c r="D60" s="3" t="n">
        <f aca="false">SUMIFS(현금일정!E2:E626,현금일정!A2:A626,"지연",현금일정!C2:C626,"줄 돈",현금일정!D2:D626,A60)</f>
        <v>0</v>
      </c>
      <c r="E60" s="3" t="n">
        <f aca="false">B60+C60-D60</f>
        <v>650000000</v>
      </c>
      <c r="F60" s="3" t="n">
        <f aca="false">MAX(0,기준!$B$3-E60)</f>
        <v>0</v>
      </c>
      <c r="G60" s="3" t="str">
        <f aca="false">IF(E60&lt;0,"현금 부족",IF(E60&lt;기준!$B$3,"최소 보유 미달","정상"))</f>
        <v>정상</v>
      </c>
    </row>
    <row r="61" customFormat="false" ht="31.5" hidden="false" customHeight="true" outlineLevel="0" collapsed="false">
      <c r="A61" s="4" t="n">
        <v>46387</v>
      </c>
      <c r="B61" s="3" t="n">
        <f aca="false">E60</f>
        <v>650000000</v>
      </c>
      <c r="C61" s="3" t="n">
        <f aca="false">SUMIFS(현금일정!E2:E626,현금일정!A2:A626,"지연",현금일정!C2:C626,"받을 돈",현금일정!D2:D626,A61)</f>
        <v>0</v>
      </c>
      <c r="D61" s="3" t="n">
        <f aca="false">SUMIFS(현금일정!E2:E626,현금일정!A2:A626,"지연",현금일정!C2:C626,"줄 돈",현금일정!D2:D626,A61)</f>
        <v>0</v>
      </c>
      <c r="E61" s="3" t="n">
        <f aca="false">B61+C61-D61</f>
        <v>650000000</v>
      </c>
      <c r="F61" s="3" t="n">
        <f aca="false">MAX(0,기준!$B$3-E61)</f>
        <v>0</v>
      </c>
      <c r="G61" s="3" t="str">
        <f aca="false">IF(E61&lt;0,"현금 부족",IF(E61&lt;기준!$B$3,"최소 보유 미달","정상"))</f>
        <v>정상</v>
      </c>
    </row>
    <row r="62" customFormat="false" ht="31.5" hidden="false" customHeight="true" outlineLevel="0" collapsed="false">
      <c r="A62" s="4" t="n">
        <v>46388</v>
      </c>
      <c r="B62" s="3" t="n">
        <f aca="false">E61</f>
        <v>650000000</v>
      </c>
      <c r="C62" s="3" t="n">
        <f aca="false">SUMIFS(현금일정!E2:E626,현금일정!A2:A626,"지연",현금일정!C2:C626,"받을 돈",현금일정!D2:D626,A62)</f>
        <v>0</v>
      </c>
      <c r="D62" s="3" t="n">
        <f aca="false">SUMIFS(현금일정!E2:E626,현금일정!A2:A626,"지연",현금일정!C2:C626,"줄 돈",현금일정!D2:D626,A62)</f>
        <v>520000000</v>
      </c>
      <c r="E62" s="3" t="n">
        <f aca="false">B62+C62-D62</f>
        <v>130000000</v>
      </c>
      <c r="F62" s="3" t="n">
        <f aca="false">MAX(0,기준!$B$3-E62)</f>
        <v>0</v>
      </c>
      <c r="G62" s="3" t="str">
        <f aca="false">IF(E62&lt;0,"현금 부족",IF(E62&lt;기준!$B$3,"최소 보유 미달","정상"))</f>
        <v>정상</v>
      </c>
    </row>
    <row r="63" customFormat="false" ht="31.5" hidden="false" customHeight="true" outlineLevel="0" collapsed="false">
      <c r="A63" s="4" t="n">
        <v>46389</v>
      </c>
      <c r="B63" s="3" t="n">
        <f aca="false">E62</f>
        <v>130000000</v>
      </c>
      <c r="C63" s="3" t="n">
        <f aca="false">SUMIFS(현금일정!E2:E626,현금일정!A2:A626,"지연",현금일정!C2:C626,"받을 돈",현금일정!D2:D626,A63)</f>
        <v>0</v>
      </c>
      <c r="D63" s="3" t="n">
        <f aca="false">SUMIFS(현금일정!E2:E626,현금일정!A2:A626,"지연",현금일정!C2:C626,"줄 돈",현금일정!D2:D626,A63)</f>
        <v>0</v>
      </c>
      <c r="E63" s="3" t="n">
        <f aca="false">B63+C63-D63</f>
        <v>130000000</v>
      </c>
      <c r="F63" s="3" t="n">
        <f aca="false">MAX(0,기준!$B$3-E63)</f>
        <v>0</v>
      </c>
      <c r="G63" s="3" t="str">
        <f aca="false">IF(E63&lt;0,"현금 부족",IF(E63&lt;기준!$B$3,"최소 보유 미달","정상"))</f>
        <v>정상</v>
      </c>
    </row>
    <row r="64" customFormat="false" ht="31.5" hidden="false" customHeight="true" outlineLevel="0" collapsed="false">
      <c r="A64" s="4" t="n">
        <v>46390</v>
      </c>
      <c r="B64" s="3" t="n">
        <f aca="false">E63</f>
        <v>130000000</v>
      </c>
      <c r="C64" s="3" t="n">
        <f aca="false">SUMIFS(현금일정!E2:E626,현금일정!A2:A626,"지연",현금일정!C2:C626,"받을 돈",현금일정!D2:D626,A64)</f>
        <v>0</v>
      </c>
      <c r="D64" s="3" t="n">
        <f aca="false">SUMIFS(현금일정!E2:E626,현금일정!A2:A626,"지연",현금일정!C2:C626,"줄 돈",현금일정!D2:D626,A64)</f>
        <v>0</v>
      </c>
      <c r="E64" s="3" t="n">
        <f aca="false">B64+C64-D64</f>
        <v>130000000</v>
      </c>
      <c r="F64" s="3" t="n">
        <f aca="false">MAX(0,기준!$B$3-E64)</f>
        <v>0</v>
      </c>
      <c r="G64" s="3" t="str">
        <f aca="false">IF(E64&lt;0,"현금 부족",IF(E64&lt;기준!$B$3,"최소 보유 미달","정상"))</f>
        <v>정상</v>
      </c>
    </row>
    <row r="65" customFormat="false" ht="31.5" hidden="false" customHeight="true" outlineLevel="0" collapsed="false">
      <c r="A65" s="4" t="n">
        <v>46391</v>
      </c>
      <c r="B65" s="3" t="n">
        <f aca="false">E64</f>
        <v>130000000</v>
      </c>
      <c r="C65" s="3" t="n">
        <f aca="false">SUMIFS(현금일정!E2:E626,현금일정!A2:A626,"지연",현금일정!C2:C626,"받을 돈",현금일정!D2:D626,A65)</f>
        <v>0</v>
      </c>
      <c r="D65" s="3" t="n">
        <f aca="false">SUMIFS(현금일정!E2:E626,현금일정!A2:A626,"지연",현금일정!C2:C626,"줄 돈",현금일정!D2:D626,A65)</f>
        <v>0</v>
      </c>
      <c r="E65" s="3" t="n">
        <f aca="false">B65+C65-D65</f>
        <v>130000000</v>
      </c>
      <c r="F65" s="3" t="n">
        <f aca="false">MAX(0,기준!$B$3-E65)</f>
        <v>0</v>
      </c>
      <c r="G65" s="3" t="str">
        <f aca="false">IF(E65&lt;0,"현금 부족",IF(E65&lt;기준!$B$3,"최소 보유 미달","정상"))</f>
        <v>정상</v>
      </c>
    </row>
    <row r="66" customFormat="false" ht="31.5" hidden="false" customHeight="true" outlineLevel="0" collapsed="false">
      <c r="A66" s="4" t="n">
        <v>46392</v>
      </c>
      <c r="B66" s="3" t="n">
        <f aca="false">E65</f>
        <v>130000000</v>
      </c>
      <c r="C66" s="3" t="n">
        <f aca="false">SUMIFS(현금일정!E2:E626,현금일정!A2:A626,"지연",현금일정!C2:C626,"받을 돈",현금일정!D2:D626,A66)</f>
        <v>510000000</v>
      </c>
      <c r="D66" s="3" t="n">
        <f aca="false">SUMIFS(현금일정!E2:E626,현금일정!A2:A626,"지연",현금일정!C2:C626,"줄 돈",현금일정!D2:D626,A66)</f>
        <v>0</v>
      </c>
      <c r="E66" s="3" t="n">
        <f aca="false">B66+C66-D66</f>
        <v>640000000</v>
      </c>
      <c r="F66" s="3" t="n">
        <f aca="false">MAX(0,기준!$B$3-E66)</f>
        <v>0</v>
      </c>
      <c r="G66" s="3" t="str">
        <f aca="false">IF(E66&lt;0,"현금 부족",IF(E66&lt;기준!$B$3,"최소 보유 미달","정상"))</f>
        <v>정상</v>
      </c>
    </row>
    <row r="67" customFormat="false" ht="31.5" hidden="false" customHeight="true" outlineLevel="0" collapsed="false">
      <c r="A67" s="4" t="n">
        <v>46393</v>
      </c>
      <c r="B67" s="3" t="n">
        <f aca="false">E66</f>
        <v>640000000</v>
      </c>
      <c r="C67" s="3" t="n">
        <f aca="false">SUMIFS(현금일정!E2:E626,현금일정!A2:A626,"지연",현금일정!C2:C626,"받을 돈",현금일정!D2:D626,A67)</f>
        <v>0</v>
      </c>
      <c r="D67" s="3" t="n">
        <f aca="false">SUMIFS(현금일정!E2:E626,현금일정!A2:A626,"지연",현금일정!C2:C626,"줄 돈",현금일정!D2:D626,A67)</f>
        <v>0</v>
      </c>
      <c r="E67" s="3" t="n">
        <f aca="false">B67+C67-D67</f>
        <v>640000000</v>
      </c>
      <c r="F67" s="3" t="n">
        <f aca="false">MAX(0,기준!$B$3-E67)</f>
        <v>0</v>
      </c>
      <c r="G67" s="3" t="str">
        <f aca="false">IF(E67&lt;0,"현금 부족",IF(E67&lt;기준!$B$3,"최소 보유 미달","정상"))</f>
        <v>정상</v>
      </c>
    </row>
    <row r="68" customFormat="false" ht="31.5" hidden="false" customHeight="true" outlineLevel="0" collapsed="false">
      <c r="A68" s="4" t="n">
        <v>46394</v>
      </c>
      <c r="B68" s="3" t="n">
        <f aca="false">E67</f>
        <v>640000000</v>
      </c>
      <c r="C68" s="3" t="n">
        <f aca="false">SUMIFS(현금일정!E2:E626,현금일정!A2:A626,"지연",현금일정!C2:C626,"받을 돈",현금일정!D2:D626,A68)</f>
        <v>0</v>
      </c>
      <c r="D68" s="3" t="n">
        <f aca="false">SUMIFS(현금일정!E2:E626,현금일정!A2:A626,"지연",현금일정!C2:C626,"줄 돈",현금일정!D2:D626,A68)</f>
        <v>0</v>
      </c>
      <c r="E68" s="3" t="n">
        <f aca="false">B68+C68-D68</f>
        <v>640000000</v>
      </c>
      <c r="F68" s="3" t="n">
        <f aca="false">MAX(0,기준!$B$3-E68)</f>
        <v>0</v>
      </c>
      <c r="G68" s="3" t="str">
        <f aca="false">IF(E68&lt;0,"현금 부족",IF(E68&lt;기준!$B$3,"최소 보유 미달","정상"))</f>
        <v>정상</v>
      </c>
    </row>
    <row r="69" customFormat="false" ht="31.5" hidden="false" customHeight="true" outlineLevel="0" collapsed="false">
      <c r="A69" s="4" t="n">
        <v>46395</v>
      </c>
      <c r="B69" s="3" t="n">
        <f aca="false">E68</f>
        <v>640000000</v>
      </c>
      <c r="C69" s="3" t="n">
        <f aca="false">SUMIFS(현금일정!E2:E626,현금일정!A2:A626,"지연",현금일정!C2:C626,"받을 돈",현금일정!D2:D626,A69)</f>
        <v>0</v>
      </c>
      <c r="D69" s="3" t="n">
        <f aca="false">SUMIFS(현금일정!E2:E626,현금일정!A2:A626,"지연",현금일정!C2:C626,"줄 돈",현금일정!D2:D626,A69)</f>
        <v>500000000</v>
      </c>
      <c r="E69" s="3" t="n">
        <f aca="false">B69+C69-D69</f>
        <v>140000000</v>
      </c>
      <c r="F69" s="3" t="n">
        <f aca="false">MAX(0,기준!$B$3-E69)</f>
        <v>0</v>
      </c>
      <c r="G69" s="3" t="str">
        <f aca="false">IF(E69&lt;0,"현금 부족",IF(E69&lt;기준!$B$3,"최소 보유 미달","정상"))</f>
        <v>정상</v>
      </c>
    </row>
    <row r="70" customFormat="false" ht="31.5" hidden="false" customHeight="true" outlineLevel="0" collapsed="false">
      <c r="A70" s="4" t="n">
        <v>46396</v>
      </c>
      <c r="B70" s="3" t="n">
        <f aca="false">E69</f>
        <v>140000000</v>
      </c>
      <c r="C70" s="3" t="n">
        <f aca="false">SUMIFS(현금일정!E2:E626,현금일정!A2:A626,"지연",현금일정!C2:C626,"받을 돈",현금일정!D2:D626,A70)</f>
        <v>0</v>
      </c>
      <c r="D70" s="3" t="n">
        <f aca="false">SUMIFS(현금일정!E2:E626,현금일정!A2:A626,"지연",현금일정!C2:C626,"줄 돈",현금일정!D2:D626,A70)</f>
        <v>0</v>
      </c>
      <c r="E70" s="3" t="n">
        <f aca="false">B70+C70-D70</f>
        <v>140000000</v>
      </c>
      <c r="F70" s="3" t="n">
        <f aca="false">MAX(0,기준!$B$3-E70)</f>
        <v>0</v>
      </c>
      <c r="G70" s="3" t="str">
        <f aca="false">IF(E70&lt;0,"현금 부족",IF(E70&lt;기준!$B$3,"최소 보유 미달","정상"))</f>
        <v>정상</v>
      </c>
    </row>
    <row r="71" customFormat="false" ht="31.5" hidden="false" customHeight="true" outlineLevel="0" collapsed="false">
      <c r="A71" s="4" t="n">
        <v>46397</v>
      </c>
      <c r="B71" s="3" t="n">
        <f aca="false">E70</f>
        <v>140000000</v>
      </c>
      <c r="C71" s="3" t="n">
        <f aca="false">SUMIFS(현금일정!E2:E626,현금일정!A2:A626,"지연",현금일정!C2:C626,"받을 돈",현금일정!D2:D626,A71)</f>
        <v>0</v>
      </c>
      <c r="D71" s="3" t="n">
        <f aca="false">SUMIFS(현금일정!E2:E626,현금일정!A2:A626,"지연",현금일정!C2:C626,"줄 돈",현금일정!D2:D626,A71)</f>
        <v>0</v>
      </c>
      <c r="E71" s="3" t="n">
        <f aca="false">B71+C71-D71</f>
        <v>140000000</v>
      </c>
      <c r="F71" s="3" t="n">
        <f aca="false">MAX(0,기준!$B$3-E71)</f>
        <v>0</v>
      </c>
      <c r="G71" s="3" t="str">
        <f aca="false">IF(E71&lt;0,"현금 부족",IF(E71&lt;기준!$B$3,"최소 보유 미달","정상"))</f>
        <v>정상</v>
      </c>
    </row>
    <row r="72" customFormat="false" ht="31.5" hidden="false" customHeight="true" outlineLevel="0" collapsed="false">
      <c r="A72" s="4" t="n">
        <v>46398</v>
      </c>
      <c r="B72" s="3" t="n">
        <f aca="false">E71</f>
        <v>140000000</v>
      </c>
      <c r="C72" s="3" t="n">
        <f aca="false">SUMIFS(현금일정!E2:E626,현금일정!A2:A626,"지연",현금일정!C2:C626,"받을 돈",현금일정!D2:D626,A72)</f>
        <v>0</v>
      </c>
      <c r="D72" s="3" t="n">
        <f aca="false">SUMIFS(현금일정!E2:E626,현금일정!A2:A626,"지연",현금일정!C2:C626,"줄 돈",현금일정!D2:D626,A72)</f>
        <v>0</v>
      </c>
      <c r="E72" s="3" t="n">
        <f aca="false">B72+C72-D72</f>
        <v>140000000</v>
      </c>
      <c r="F72" s="3" t="n">
        <f aca="false">MAX(0,기준!$B$3-E72)</f>
        <v>0</v>
      </c>
      <c r="G72" s="3" t="str">
        <f aca="false">IF(E72&lt;0,"현금 부족",IF(E72&lt;기준!$B$3,"최소 보유 미달","정상"))</f>
        <v>정상</v>
      </c>
    </row>
    <row r="73" customFormat="false" ht="31.5" hidden="false" customHeight="true" outlineLevel="0" collapsed="false">
      <c r="A73" s="4" t="n">
        <v>46399</v>
      </c>
      <c r="B73" s="3" t="n">
        <f aca="false">E72</f>
        <v>140000000</v>
      </c>
      <c r="C73" s="3" t="n">
        <f aca="false">SUMIFS(현금일정!E2:E626,현금일정!A2:A626,"지연",현금일정!C2:C626,"받을 돈",현금일정!D2:D626,A73)</f>
        <v>480000000</v>
      </c>
      <c r="D73" s="3" t="n">
        <f aca="false">SUMIFS(현금일정!E2:E626,현금일정!A2:A626,"지연",현금일정!C2:C626,"줄 돈",현금일정!D2:D626,A73)</f>
        <v>0</v>
      </c>
      <c r="E73" s="3" t="n">
        <f aca="false">B73+C73-D73</f>
        <v>620000000</v>
      </c>
      <c r="F73" s="3" t="n">
        <f aca="false">MAX(0,기준!$B$3-E73)</f>
        <v>0</v>
      </c>
      <c r="G73" s="3" t="str">
        <f aca="false">IF(E73&lt;0,"현금 부족",IF(E73&lt;기준!$B$3,"최소 보유 미달","정상"))</f>
        <v>정상</v>
      </c>
    </row>
    <row r="74" customFormat="false" ht="31.5" hidden="false" customHeight="true" outlineLevel="0" collapsed="false">
      <c r="A74" s="4" t="n">
        <v>46400</v>
      </c>
      <c r="B74" s="3" t="n">
        <f aca="false">E73</f>
        <v>620000000</v>
      </c>
      <c r="C74" s="3" t="n">
        <f aca="false">SUMIFS(현금일정!E2:E626,현금일정!A2:A626,"지연",현금일정!C2:C626,"받을 돈",현금일정!D2:D626,A74)</f>
        <v>0</v>
      </c>
      <c r="D74" s="3" t="n">
        <f aca="false">SUMIFS(현금일정!E2:E626,현금일정!A2:A626,"지연",현금일정!C2:C626,"줄 돈",현금일정!D2:D626,A74)</f>
        <v>0</v>
      </c>
      <c r="E74" s="3" t="n">
        <f aca="false">B74+C74-D74</f>
        <v>620000000</v>
      </c>
      <c r="F74" s="3" t="n">
        <f aca="false">MAX(0,기준!$B$3-E74)</f>
        <v>0</v>
      </c>
      <c r="G74" s="3" t="str">
        <f aca="false">IF(E74&lt;0,"현금 부족",IF(E74&lt;기준!$B$3,"최소 보유 미달","정상"))</f>
        <v>정상</v>
      </c>
    </row>
    <row r="75" customFormat="false" ht="31.5" hidden="false" customHeight="true" outlineLevel="0" collapsed="false">
      <c r="A75" s="4" t="n">
        <v>46401</v>
      </c>
      <c r="B75" s="3" t="n">
        <f aca="false">E74</f>
        <v>620000000</v>
      </c>
      <c r="C75" s="3" t="n">
        <f aca="false">SUMIFS(현금일정!E2:E626,현금일정!A2:A626,"지연",현금일정!C2:C626,"받을 돈",현금일정!D2:D626,A75)</f>
        <v>0</v>
      </c>
      <c r="D75" s="3" t="n">
        <f aca="false">SUMIFS(현금일정!E2:E626,현금일정!A2:A626,"지연",현금일정!C2:C626,"줄 돈",현금일정!D2:D626,A75)</f>
        <v>0</v>
      </c>
      <c r="E75" s="3" t="n">
        <f aca="false">B75+C75-D75</f>
        <v>620000000</v>
      </c>
      <c r="F75" s="3" t="n">
        <f aca="false">MAX(0,기준!$B$3-E75)</f>
        <v>0</v>
      </c>
      <c r="G75" s="3" t="str">
        <f aca="false">IF(E75&lt;0,"현금 부족",IF(E75&lt;기준!$B$3,"최소 보유 미달","정상"))</f>
        <v>정상</v>
      </c>
    </row>
    <row r="76" customFormat="false" ht="31.5" hidden="false" customHeight="true" outlineLevel="0" collapsed="false">
      <c r="A76" s="4" t="n">
        <v>46402</v>
      </c>
      <c r="B76" s="3" t="n">
        <f aca="false">E75</f>
        <v>620000000</v>
      </c>
      <c r="C76" s="3" t="n">
        <f aca="false">SUMIFS(현금일정!E2:E626,현금일정!A2:A626,"지연",현금일정!C2:C626,"받을 돈",현금일정!D2:D626,A76)</f>
        <v>0</v>
      </c>
      <c r="D76" s="3" t="n">
        <f aca="false">SUMIFS(현금일정!E2:E626,현금일정!A2:A626,"지연",현금일정!C2:C626,"줄 돈",현금일정!D2:D626,A76)</f>
        <v>490000000</v>
      </c>
      <c r="E76" s="3" t="n">
        <f aca="false">B76+C76-D76</f>
        <v>130000000</v>
      </c>
      <c r="F76" s="3" t="n">
        <f aca="false">MAX(0,기준!$B$3-E76)</f>
        <v>0</v>
      </c>
      <c r="G76" s="3" t="str">
        <f aca="false">IF(E76&lt;0,"현금 부족",IF(E76&lt;기준!$B$3,"최소 보유 미달","정상"))</f>
        <v>정상</v>
      </c>
    </row>
    <row r="77" customFormat="false" ht="31.5" hidden="false" customHeight="true" outlineLevel="0" collapsed="false">
      <c r="A77" s="4" t="n">
        <v>46403</v>
      </c>
      <c r="B77" s="3" t="n">
        <f aca="false">E76</f>
        <v>130000000</v>
      </c>
      <c r="C77" s="3" t="n">
        <f aca="false">SUMIFS(현금일정!E2:E626,현금일정!A2:A626,"지연",현금일정!C2:C626,"받을 돈",현금일정!D2:D626,A77)</f>
        <v>0</v>
      </c>
      <c r="D77" s="3" t="n">
        <f aca="false">SUMIFS(현금일정!E2:E626,현금일정!A2:A626,"지연",현금일정!C2:C626,"줄 돈",현금일정!D2:D626,A77)</f>
        <v>0</v>
      </c>
      <c r="E77" s="3" t="n">
        <f aca="false">B77+C77-D77</f>
        <v>130000000</v>
      </c>
      <c r="F77" s="3" t="n">
        <f aca="false">MAX(0,기준!$B$3-E77)</f>
        <v>0</v>
      </c>
      <c r="G77" s="3" t="str">
        <f aca="false">IF(E77&lt;0,"현금 부족",IF(E77&lt;기준!$B$3,"최소 보유 미달","정상"))</f>
        <v>정상</v>
      </c>
    </row>
    <row r="78" customFormat="false" ht="31.5" hidden="false" customHeight="true" outlineLevel="0" collapsed="false">
      <c r="A78" s="4" t="n">
        <v>46404</v>
      </c>
      <c r="B78" s="3" t="n">
        <f aca="false">E77</f>
        <v>130000000</v>
      </c>
      <c r="C78" s="3" t="n">
        <f aca="false">SUMIFS(현금일정!E2:E626,현금일정!A2:A626,"지연",현금일정!C2:C626,"받을 돈",현금일정!D2:D626,A78)</f>
        <v>0</v>
      </c>
      <c r="D78" s="3" t="n">
        <f aca="false">SUMIFS(현금일정!E2:E626,현금일정!A2:A626,"지연",현금일정!C2:C626,"줄 돈",현금일정!D2:D626,A78)</f>
        <v>0</v>
      </c>
      <c r="E78" s="3" t="n">
        <f aca="false">B78+C78-D78</f>
        <v>130000000</v>
      </c>
      <c r="F78" s="3" t="n">
        <f aca="false">MAX(0,기준!$B$3-E78)</f>
        <v>0</v>
      </c>
      <c r="G78" s="3" t="str">
        <f aca="false">IF(E78&lt;0,"현금 부족",IF(E78&lt;기준!$B$3,"최소 보유 미달","정상"))</f>
        <v>정상</v>
      </c>
    </row>
    <row r="79" customFormat="false" ht="31.5" hidden="false" customHeight="true" outlineLevel="0" collapsed="false">
      <c r="A79" s="4" t="n">
        <v>46405</v>
      </c>
      <c r="B79" s="3" t="n">
        <f aca="false">E78</f>
        <v>130000000</v>
      </c>
      <c r="C79" s="3" t="n">
        <f aca="false">SUMIFS(현금일정!E2:E626,현금일정!A2:A626,"지연",현금일정!C2:C626,"받을 돈",현금일정!D2:D626,A79)</f>
        <v>0</v>
      </c>
      <c r="D79" s="3" t="n">
        <f aca="false">SUMIFS(현금일정!E2:E626,현금일정!A2:A626,"지연",현금일정!C2:C626,"줄 돈",현금일정!D2:D626,A79)</f>
        <v>0</v>
      </c>
      <c r="E79" s="3" t="n">
        <f aca="false">B79+C79-D79</f>
        <v>130000000</v>
      </c>
      <c r="F79" s="3" t="n">
        <f aca="false">MAX(0,기준!$B$3-E79)</f>
        <v>0</v>
      </c>
      <c r="G79" s="3" t="str">
        <f aca="false">IF(E79&lt;0,"현금 부족",IF(E79&lt;기준!$B$3,"최소 보유 미달","정상"))</f>
        <v>정상</v>
      </c>
    </row>
    <row r="80" customFormat="false" ht="31.5" hidden="false" customHeight="true" outlineLevel="0" collapsed="false">
      <c r="A80" s="4" t="n">
        <v>46406</v>
      </c>
      <c r="B80" s="3" t="n">
        <f aca="false">E79</f>
        <v>130000000</v>
      </c>
      <c r="C80" s="3" t="n">
        <f aca="false">SUMIFS(현금일정!E2:E626,현금일정!A2:A626,"지연",현금일정!C2:C626,"받을 돈",현금일정!D2:D626,A80)</f>
        <v>530000000</v>
      </c>
      <c r="D80" s="3" t="n">
        <f aca="false">SUMIFS(현금일정!E2:E626,현금일정!A2:A626,"지연",현금일정!C2:C626,"줄 돈",현금일정!D2:D626,A80)</f>
        <v>0</v>
      </c>
      <c r="E80" s="3" t="n">
        <f aca="false">B80+C80-D80</f>
        <v>660000000</v>
      </c>
      <c r="F80" s="3" t="n">
        <f aca="false">MAX(0,기준!$B$3-E80)</f>
        <v>0</v>
      </c>
      <c r="G80" s="3" t="str">
        <f aca="false">IF(E80&lt;0,"현금 부족",IF(E80&lt;기준!$B$3,"최소 보유 미달","정상"))</f>
        <v>정상</v>
      </c>
    </row>
    <row r="81" customFormat="false" ht="31.5" hidden="false" customHeight="true" outlineLevel="0" collapsed="false">
      <c r="A81" s="4" t="n">
        <v>46407</v>
      </c>
      <c r="B81" s="3" t="n">
        <f aca="false">E80</f>
        <v>660000000</v>
      </c>
      <c r="C81" s="3" t="n">
        <f aca="false">SUMIFS(현금일정!E2:E626,현금일정!A2:A626,"지연",현금일정!C2:C626,"받을 돈",현금일정!D2:D626,A81)</f>
        <v>0</v>
      </c>
      <c r="D81" s="3" t="n">
        <f aca="false">SUMIFS(현금일정!E2:E626,현금일정!A2:A626,"지연",현금일정!C2:C626,"줄 돈",현금일정!D2:D626,A81)</f>
        <v>0</v>
      </c>
      <c r="E81" s="3" t="n">
        <f aca="false">B81+C81-D81</f>
        <v>660000000</v>
      </c>
      <c r="F81" s="3" t="n">
        <f aca="false">MAX(0,기준!$B$3-E81)</f>
        <v>0</v>
      </c>
      <c r="G81" s="3" t="str">
        <f aca="false">IF(E81&lt;0,"현금 부족",IF(E81&lt;기준!$B$3,"최소 보유 미달","정상"))</f>
        <v>정상</v>
      </c>
    </row>
    <row r="82" customFormat="false" ht="31.5" hidden="false" customHeight="true" outlineLevel="0" collapsed="false">
      <c r="A82" s="4" t="n">
        <v>46408</v>
      </c>
      <c r="B82" s="3" t="n">
        <f aca="false">E81</f>
        <v>660000000</v>
      </c>
      <c r="C82" s="3" t="n">
        <f aca="false">SUMIFS(현금일정!E2:E626,현금일정!A2:A626,"지연",현금일정!C2:C626,"받을 돈",현금일정!D2:D626,A82)</f>
        <v>0</v>
      </c>
      <c r="D82" s="3" t="n">
        <f aca="false">SUMIFS(현금일정!E2:E626,현금일정!A2:A626,"지연",현금일정!C2:C626,"줄 돈",현금일정!D2:D626,A82)</f>
        <v>0</v>
      </c>
      <c r="E82" s="3" t="n">
        <f aca="false">B82+C82-D82</f>
        <v>660000000</v>
      </c>
      <c r="F82" s="3" t="n">
        <f aca="false">MAX(0,기준!$B$3-E82)</f>
        <v>0</v>
      </c>
      <c r="G82" s="3" t="str">
        <f aca="false">IF(E82&lt;0,"현금 부족",IF(E82&lt;기준!$B$3,"최소 보유 미달","정상"))</f>
        <v>정상</v>
      </c>
    </row>
    <row r="83" customFormat="false" ht="31.5" hidden="false" customHeight="true" outlineLevel="0" collapsed="false">
      <c r="A83" s="4" t="n">
        <v>46409</v>
      </c>
      <c r="B83" s="3" t="n">
        <f aca="false">E82</f>
        <v>660000000</v>
      </c>
      <c r="C83" s="3" t="n">
        <f aca="false">SUMIFS(현금일정!E2:E626,현금일정!A2:A626,"지연",현금일정!C2:C626,"받을 돈",현금일정!D2:D626,A83)</f>
        <v>0</v>
      </c>
      <c r="D83" s="3" t="n">
        <f aca="false">SUMIFS(현금일정!E2:E626,현금일정!A2:A626,"지연",현금일정!C2:C626,"줄 돈",현금일정!D2:D626,A83)</f>
        <v>510000000</v>
      </c>
      <c r="E83" s="3" t="n">
        <f aca="false">B83+C83-D83</f>
        <v>150000000</v>
      </c>
      <c r="F83" s="3" t="n">
        <f aca="false">MAX(0,기준!$B$3-E83)</f>
        <v>0</v>
      </c>
      <c r="G83" s="3" t="str">
        <f aca="false">IF(E83&lt;0,"현금 부족",IF(E83&lt;기준!$B$3,"최소 보유 미달","정상"))</f>
        <v>정상</v>
      </c>
    </row>
    <row r="84" customFormat="false" ht="31.5" hidden="false" customHeight="true" outlineLevel="0" collapsed="false">
      <c r="A84" s="4" t="n">
        <v>46410</v>
      </c>
      <c r="B84" s="3" t="n">
        <f aca="false">E83</f>
        <v>150000000</v>
      </c>
      <c r="C84" s="3" t="n">
        <f aca="false">SUMIFS(현금일정!E2:E626,현금일정!A2:A626,"지연",현금일정!C2:C626,"받을 돈",현금일정!D2:D626,A84)</f>
        <v>0</v>
      </c>
      <c r="D84" s="3" t="n">
        <f aca="false">SUMIFS(현금일정!E2:E626,현금일정!A2:A626,"지연",현금일정!C2:C626,"줄 돈",현금일정!D2:D626,A84)</f>
        <v>0</v>
      </c>
      <c r="E84" s="3" t="n">
        <f aca="false">B84+C84-D84</f>
        <v>150000000</v>
      </c>
      <c r="F84" s="3" t="n">
        <f aca="false">MAX(0,기준!$B$3-E84)</f>
        <v>0</v>
      </c>
      <c r="G84" s="3" t="str">
        <f aca="false">IF(E84&lt;0,"현금 부족",IF(E84&lt;기준!$B$3,"최소 보유 미달","정상"))</f>
        <v>정상</v>
      </c>
    </row>
    <row r="85" customFormat="false" ht="31.5" hidden="false" customHeight="true" outlineLevel="0" collapsed="false">
      <c r="A85" s="4" t="n">
        <v>46411</v>
      </c>
      <c r="B85" s="3" t="n">
        <f aca="false">E84</f>
        <v>150000000</v>
      </c>
      <c r="C85" s="3" t="n">
        <f aca="false">SUMIFS(현금일정!E2:E626,현금일정!A2:A626,"지연",현금일정!C2:C626,"받을 돈",현금일정!D2:D626,A85)</f>
        <v>0</v>
      </c>
      <c r="D85" s="3" t="n">
        <f aca="false">SUMIFS(현금일정!E2:E626,현금일정!A2:A626,"지연",현금일정!C2:C626,"줄 돈",현금일정!D2:D626,A85)</f>
        <v>0</v>
      </c>
      <c r="E85" s="3" t="n">
        <f aca="false">B85+C85-D85</f>
        <v>150000000</v>
      </c>
      <c r="F85" s="3" t="n">
        <f aca="false">MAX(0,기준!$B$3-E85)</f>
        <v>0</v>
      </c>
      <c r="G85" s="3" t="str">
        <f aca="false">IF(E85&lt;0,"현금 부족",IF(E85&lt;기준!$B$3,"최소 보유 미달","정상"))</f>
        <v>정상</v>
      </c>
    </row>
    <row r="86" customFormat="false" ht="31.5" hidden="false" customHeight="true" outlineLevel="0" collapsed="false">
      <c r="A86" s="4" t="n">
        <v>46412</v>
      </c>
      <c r="B86" s="3" t="n">
        <f aca="false">E85</f>
        <v>150000000</v>
      </c>
      <c r="C86" s="3" t="n">
        <f aca="false">SUMIFS(현금일정!E2:E626,현금일정!A2:A626,"지연",현금일정!C2:C626,"받을 돈",현금일정!D2:D626,A86)</f>
        <v>0</v>
      </c>
      <c r="D86" s="3" t="n">
        <f aca="false">SUMIFS(현금일정!E2:E626,현금일정!A2:A626,"지연",현금일정!C2:C626,"줄 돈",현금일정!D2:D626,A86)</f>
        <v>0</v>
      </c>
      <c r="E86" s="3" t="n">
        <f aca="false">B86+C86-D86</f>
        <v>150000000</v>
      </c>
      <c r="F86" s="3" t="n">
        <f aca="false">MAX(0,기준!$B$3-E86)</f>
        <v>0</v>
      </c>
      <c r="G86" s="3" t="str">
        <f aca="false">IF(E86&lt;0,"현금 부족",IF(E86&lt;기준!$B$3,"최소 보유 미달","정상"))</f>
        <v>정상</v>
      </c>
    </row>
    <row r="87" customFormat="false" ht="31.5" hidden="false" customHeight="true" outlineLevel="0" collapsed="false">
      <c r="A87" s="4" t="n">
        <v>46413</v>
      </c>
      <c r="B87" s="3" t="n">
        <f aca="false">E86</f>
        <v>150000000</v>
      </c>
      <c r="C87" s="3" t="n">
        <f aca="false">SUMIFS(현금일정!E2:E626,현금일정!A2:A626,"지연",현금일정!C2:C626,"받을 돈",현금일정!D2:D626,A87)</f>
        <v>520000000</v>
      </c>
      <c r="D87" s="3" t="n">
        <f aca="false">SUMIFS(현금일정!E2:E626,현금일정!A2:A626,"지연",현금일정!C2:C626,"줄 돈",현금일정!D2:D626,A87)</f>
        <v>0</v>
      </c>
      <c r="E87" s="3" t="n">
        <f aca="false">B87+C87-D87</f>
        <v>670000000</v>
      </c>
      <c r="F87" s="3" t="n">
        <f aca="false">MAX(0,기준!$B$3-E87)</f>
        <v>0</v>
      </c>
      <c r="G87" s="3" t="str">
        <f aca="false">IF(E87&lt;0,"현금 부족",IF(E87&lt;기준!$B$3,"최소 보유 미달","정상"))</f>
        <v>정상</v>
      </c>
    </row>
    <row r="88" customFormat="false" ht="31.5" hidden="false" customHeight="true" outlineLevel="0" collapsed="false">
      <c r="A88" s="4" t="n">
        <v>46414</v>
      </c>
      <c r="B88" s="3" t="n">
        <f aca="false">E87</f>
        <v>670000000</v>
      </c>
      <c r="C88" s="3" t="n">
        <f aca="false">SUMIFS(현금일정!E2:E626,현금일정!A2:A626,"지연",현금일정!C2:C626,"받을 돈",현금일정!D2:D626,A88)</f>
        <v>0</v>
      </c>
      <c r="D88" s="3" t="n">
        <f aca="false">SUMIFS(현금일정!E2:E626,현금일정!A2:A626,"지연",현금일정!C2:C626,"줄 돈",현금일정!D2:D626,A88)</f>
        <v>0</v>
      </c>
      <c r="E88" s="3" t="n">
        <f aca="false">B88+C88-D88</f>
        <v>670000000</v>
      </c>
      <c r="F88" s="3" t="n">
        <f aca="false">MAX(0,기준!$B$3-E88)</f>
        <v>0</v>
      </c>
      <c r="G88" s="3" t="str">
        <f aca="false">IF(E88&lt;0,"현금 부족",IF(E88&lt;기준!$B$3,"최소 보유 미달","정상"))</f>
        <v>정상</v>
      </c>
    </row>
    <row r="89" customFormat="false" ht="31.5" hidden="false" customHeight="true" outlineLevel="0" collapsed="false">
      <c r="A89" s="4" t="n">
        <v>46415</v>
      </c>
      <c r="B89" s="3" t="n">
        <f aca="false">E88</f>
        <v>670000000</v>
      </c>
      <c r="C89" s="3" t="n">
        <f aca="false">SUMIFS(현금일정!E2:E626,현금일정!A2:A626,"지연",현금일정!C2:C626,"받을 돈",현금일정!D2:D626,A89)</f>
        <v>0</v>
      </c>
      <c r="D89" s="3" t="n">
        <f aca="false">SUMIFS(현금일정!E2:E626,현금일정!A2:A626,"지연",현금일정!C2:C626,"줄 돈",현금일정!D2:D626,A89)</f>
        <v>0</v>
      </c>
      <c r="E89" s="3" t="n">
        <f aca="false">B89+C89-D89</f>
        <v>670000000</v>
      </c>
      <c r="F89" s="3" t="n">
        <f aca="false">MAX(0,기준!$B$3-E89)</f>
        <v>0</v>
      </c>
      <c r="G89" s="3" t="str">
        <f aca="false">IF(E89&lt;0,"현금 부족",IF(E89&lt;기준!$B$3,"최소 보유 미달","정상"))</f>
        <v>정상</v>
      </c>
    </row>
    <row r="90" customFormat="false" ht="31.5" hidden="false" customHeight="true" outlineLevel="0" collapsed="false">
      <c r="A90" s="4" t="n">
        <v>46416</v>
      </c>
      <c r="B90" s="3" t="n">
        <f aca="false">E89</f>
        <v>670000000</v>
      </c>
      <c r="C90" s="3" t="n">
        <f aca="false">SUMIFS(현금일정!E2:E626,현금일정!A2:A626,"지연",현금일정!C2:C626,"받을 돈",현금일정!D2:D626,A90)</f>
        <v>0</v>
      </c>
      <c r="D90" s="3" t="n">
        <f aca="false">SUMIFS(현금일정!E2:E626,현금일정!A2:A626,"지연",현금일정!C2:C626,"줄 돈",현금일정!D2:D626,A90)</f>
        <v>520000000</v>
      </c>
      <c r="E90" s="3" t="n">
        <f aca="false">B90+C90-D90</f>
        <v>150000000</v>
      </c>
      <c r="F90" s="3" t="n">
        <f aca="false">MAX(0,기준!$B$3-E90)</f>
        <v>0</v>
      </c>
      <c r="G90" s="3" t="str">
        <f aca="false">IF(E90&lt;0,"현금 부족",IF(E90&lt;기준!$B$3,"최소 보유 미달","정상"))</f>
        <v>정상</v>
      </c>
    </row>
    <row r="91" customFormat="false" ht="31.5" hidden="false" customHeight="true" outlineLevel="0" collapsed="false">
      <c r="A91" s="4" t="n">
        <v>46417</v>
      </c>
      <c r="B91" s="3" t="n">
        <f aca="false">E90</f>
        <v>150000000</v>
      </c>
      <c r="C91" s="3" t="n">
        <f aca="false">SUMIFS(현금일정!E2:E626,현금일정!A2:A626,"지연",현금일정!C2:C626,"받을 돈",현금일정!D2:D626,A91)</f>
        <v>0</v>
      </c>
      <c r="D91" s="3" t="n">
        <f aca="false">SUMIFS(현금일정!E2:E626,현금일정!A2:A626,"지연",현금일정!C2:C626,"줄 돈",현금일정!D2:D626,A91)</f>
        <v>0</v>
      </c>
      <c r="E91" s="3" t="n">
        <f aca="false">B91+C91-D91</f>
        <v>150000000</v>
      </c>
      <c r="F91" s="3" t="n">
        <f aca="false">MAX(0,기준!$B$3-E91)</f>
        <v>0</v>
      </c>
      <c r="G91" s="3" t="str">
        <f aca="false">IF(E91&lt;0,"현금 부족",IF(E91&lt;기준!$B$3,"최소 보유 미달","정상"))</f>
        <v>정상</v>
      </c>
    </row>
    <row r="92" customFormat="false" ht="31.5" hidden="false" customHeight="true" outlineLevel="0" collapsed="false">
      <c r="A92" s="4" t="n">
        <v>46418</v>
      </c>
      <c r="B92" s="3" t="n">
        <f aca="false">E91</f>
        <v>150000000</v>
      </c>
      <c r="C92" s="3" t="n">
        <f aca="false">SUMIFS(현금일정!E2:E626,현금일정!A2:A626,"지연",현금일정!C2:C626,"받을 돈",현금일정!D2:D626,A92)</f>
        <v>0</v>
      </c>
      <c r="D92" s="3" t="n">
        <f aca="false">SUMIFS(현금일정!E2:E626,현금일정!A2:A626,"지연",현금일정!C2:C626,"줄 돈",현금일정!D2:D626,A92)</f>
        <v>0</v>
      </c>
      <c r="E92" s="3" t="n">
        <f aca="false">B92+C92-D92</f>
        <v>150000000</v>
      </c>
      <c r="F92" s="3" t="n">
        <f aca="false">MAX(0,기준!$B$3-E92)</f>
        <v>0</v>
      </c>
      <c r="G92" s="3" t="str">
        <f aca="false">IF(E92&lt;0,"현금 부족",IF(E92&lt;기준!$B$3,"최소 보유 미달","정상"))</f>
        <v>정상</v>
      </c>
    </row>
  </sheetData>
  <autoFilter ref="A1:G92"/>
  <conditionalFormatting sqref="E2:E92">
    <cfRule type="cellIs" priority="2" operator="lessThan" aboveAverage="0" equalAverage="0" bottom="0" percent="0" rank="0" text="" dxfId="3">
      <formula>0</formula>
    </cfRule>
    <cfRule type="cellIs" priority="3" operator="between" aboveAverage="0" equalAverage="0" bottom="0" percent="0" rank="0" text="" dxfId="4">
      <formula>0</formula>
      <formula>99999999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0" min="1" style="0" width="20.18"/>
  </cols>
  <sheetData>
    <row r="1" customFormat="false" ht="36" hidden="false" customHeight="true" outlineLevel="0" collapsed="false">
      <c r="A1" s="1" t="s">
        <v>294</v>
      </c>
      <c r="B1" s="1" t="s">
        <v>295</v>
      </c>
      <c r="C1" s="1" t="s">
        <v>296</v>
      </c>
      <c r="D1" s="1" t="s">
        <v>297</v>
      </c>
      <c r="E1" s="1" t="s">
        <v>21</v>
      </c>
      <c r="F1" s="1" t="s">
        <v>134</v>
      </c>
      <c r="G1" s="1" t="s">
        <v>298</v>
      </c>
      <c r="H1" s="1" t="s">
        <v>299</v>
      </c>
      <c r="I1" s="1" t="s">
        <v>300</v>
      </c>
      <c r="J1" s="1" t="s">
        <v>301</v>
      </c>
    </row>
    <row r="2" customFormat="false" ht="31.5" hidden="false" customHeight="true" outlineLevel="0" collapsed="false">
      <c r="A2" s="3" t="n">
        <v>1</v>
      </c>
      <c r="B2" s="4" t="n">
        <v>46328</v>
      </c>
      <c r="C2" s="4" t="n">
        <v>46334</v>
      </c>
      <c r="D2" s="3" t="n">
        <f aca="false">기준!B2</f>
        <v>240000000</v>
      </c>
      <c r="E2" s="3" t="n">
        <f aca="false">SUMIFS(현금일정!E2:E626,현금일정!A2:A626,"대응안 A",현금일정!C2:C626,"받을 돈",현금일정!D2:D626,"&gt;="&amp;B2,현금일정!D2:D626,"&lt;="&amp;C2)</f>
        <v>420000000</v>
      </c>
      <c r="F2" s="3" t="n">
        <f aca="false">SUMIFS(현금일정!E2:E626,현금일정!A2:A626,"대응안 A",현금일정!C2:C626,"줄 돈",현금일정!D2:D626,"&gt;="&amp;B2,현금일정!D2:D626,"&lt;="&amp;C2)</f>
        <v>400000000</v>
      </c>
      <c r="G2" s="3" t="n">
        <f aca="false">D2+E2-F2</f>
        <v>260000000</v>
      </c>
      <c r="H2" s="3" t="n">
        <f aca="false">MAX(0,기준!$B$3-G2)</f>
        <v>0</v>
      </c>
      <c r="I2" s="3" t="n">
        <f aca="false">MAX(0,-G2)</f>
        <v>0</v>
      </c>
      <c r="J2" s="3" t="str">
        <f aca="false">IF(G2&lt;0,"현금 부족",IF(G2&lt;기준!$B$3,"최소 보유 미달","정상"))</f>
        <v>정상</v>
      </c>
    </row>
    <row r="3" customFormat="false" ht="31.5" hidden="false" customHeight="true" outlineLevel="0" collapsed="false">
      <c r="A3" s="3" t="n">
        <v>2</v>
      </c>
      <c r="B3" s="4" t="n">
        <v>46335</v>
      </c>
      <c r="C3" s="4" t="n">
        <v>46341</v>
      </c>
      <c r="D3" s="3" t="n">
        <f aca="false">G2</f>
        <v>260000000</v>
      </c>
      <c r="E3" s="3" t="n">
        <f aca="false">SUMIFS(현금일정!E2:E626,현금일정!A2:A626,"대응안 A",현금일정!C2:C626,"받을 돈",현금일정!D2:D626,"&gt;="&amp;B3,현금일정!D2:D626,"&lt;="&amp;C3)</f>
        <v>460000000</v>
      </c>
      <c r="F3" s="3" t="n">
        <f aca="false">SUMIFS(현금일정!E2:E626,현금일정!A2:A626,"대응안 A",현금일정!C2:C626,"줄 돈",현금일정!D2:D626,"&gt;="&amp;B3,현금일정!D2:D626,"&lt;="&amp;C3)</f>
        <v>440000000</v>
      </c>
      <c r="G3" s="3" t="n">
        <f aca="false">D3+E3-F3</f>
        <v>280000000</v>
      </c>
      <c r="H3" s="3" t="n">
        <f aca="false">MAX(0,기준!$B$3-G3)</f>
        <v>0</v>
      </c>
      <c r="I3" s="3" t="n">
        <f aca="false">MAX(0,-G3)</f>
        <v>0</v>
      </c>
      <c r="J3" s="3" t="str">
        <f aca="false">IF(G3&lt;0,"현금 부족",IF(G3&lt;기준!$B$3,"최소 보유 미달","정상"))</f>
        <v>정상</v>
      </c>
    </row>
    <row r="4" customFormat="false" ht="31.5" hidden="false" customHeight="true" outlineLevel="0" collapsed="false">
      <c r="A4" s="3" t="n">
        <v>3</v>
      </c>
      <c r="B4" s="4" t="n">
        <v>46342</v>
      </c>
      <c r="C4" s="4" t="n">
        <v>46348</v>
      </c>
      <c r="D4" s="3" t="n">
        <f aca="false">G3</f>
        <v>280000000</v>
      </c>
      <c r="E4" s="3" t="n">
        <f aca="false">SUMIFS(현금일정!E2:E626,현금일정!A2:A626,"대응안 A",현금일정!C2:C626,"받을 돈",현금일정!D2:D626,"&gt;="&amp;B4,현금일정!D2:D626,"&lt;="&amp;C4)</f>
        <v>240000000</v>
      </c>
      <c r="F4" s="3" t="n">
        <f aca="false">SUMIFS(현금일정!E2:E626,현금일정!A2:A626,"대응안 A",현금일정!C2:C626,"줄 돈",현금일정!D2:D626,"&gt;="&amp;B4,현금일정!D2:D626,"&lt;="&amp;C4)</f>
        <v>420000000</v>
      </c>
      <c r="G4" s="3" t="n">
        <f aca="false">D4+E4-F4</f>
        <v>100000000</v>
      </c>
      <c r="H4" s="3" t="n">
        <f aca="false">MAX(0,기준!$B$3-G4)</f>
        <v>0</v>
      </c>
      <c r="I4" s="3" t="n">
        <f aca="false">MAX(0,-G4)</f>
        <v>0</v>
      </c>
      <c r="J4" s="3" t="str">
        <f aca="false">IF(G4&lt;0,"현금 부족",IF(G4&lt;기준!$B$3,"최소 보유 미달","정상"))</f>
        <v>정상</v>
      </c>
    </row>
    <row r="5" customFormat="false" ht="31.5" hidden="false" customHeight="true" outlineLevel="0" collapsed="false">
      <c r="A5" s="3" t="n">
        <v>4</v>
      </c>
      <c r="B5" s="4" t="n">
        <v>46349</v>
      </c>
      <c r="C5" s="4" t="n">
        <v>46355</v>
      </c>
      <c r="D5" s="3" t="n">
        <f aca="false">G4</f>
        <v>100000000</v>
      </c>
      <c r="E5" s="3" t="n">
        <f aca="false">SUMIFS(현금일정!E2:E626,현금일정!A2:A626,"대응안 A",현금일정!C2:C626,"받을 돈",현금일정!D2:D626,"&gt;="&amp;B5,현금일정!D2:D626,"&lt;="&amp;C5)</f>
        <v>500000000</v>
      </c>
      <c r="F5" s="3" t="n">
        <f aca="false">SUMIFS(현금일정!E2:E626,현금일정!A2:A626,"대응안 A",현금일정!C2:C626,"줄 돈",현금일정!D2:D626,"&gt;="&amp;B5,현금일정!D2:D626,"&lt;="&amp;C5)</f>
        <v>420000000</v>
      </c>
      <c r="G5" s="3" t="n">
        <f aca="false">D5+E5-F5</f>
        <v>180000000</v>
      </c>
      <c r="H5" s="3" t="n">
        <f aca="false">MAX(0,기준!$B$3-G5)</f>
        <v>0</v>
      </c>
      <c r="I5" s="3" t="n">
        <f aca="false">MAX(0,-G5)</f>
        <v>0</v>
      </c>
      <c r="J5" s="3" t="str">
        <f aca="false">IF(G5&lt;0,"현금 부족",IF(G5&lt;기준!$B$3,"최소 보유 미달","정상"))</f>
        <v>정상</v>
      </c>
    </row>
    <row r="6" customFormat="false" ht="31.5" hidden="false" customHeight="true" outlineLevel="0" collapsed="false">
      <c r="A6" s="3" t="n">
        <v>5</v>
      </c>
      <c r="B6" s="4" t="n">
        <v>46356</v>
      </c>
      <c r="C6" s="4" t="n">
        <v>46362</v>
      </c>
      <c r="D6" s="3" t="n">
        <f aca="false">G5</f>
        <v>180000000</v>
      </c>
      <c r="E6" s="3" t="n">
        <f aca="false">SUMIFS(현금일정!E2:E626,현금일정!A2:A626,"대응안 A",현금일정!C2:C626,"받을 돈",현금일정!D2:D626,"&gt;="&amp;B6,현금일정!D2:D626,"&lt;="&amp;C6)</f>
        <v>510000000</v>
      </c>
      <c r="F6" s="3" t="n">
        <f aca="false">SUMIFS(현금일정!E2:E626,현금일정!A2:A626,"대응안 A",현금일정!C2:C626,"줄 돈",현금일정!D2:D626,"&gt;="&amp;B6,현금일정!D2:D626,"&lt;="&amp;C6)</f>
        <v>560000000</v>
      </c>
      <c r="G6" s="3" t="n">
        <f aca="false">D6+E6-F6</f>
        <v>130000000</v>
      </c>
      <c r="H6" s="3" t="n">
        <f aca="false">MAX(0,기준!$B$3-G6)</f>
        <v>0</v>
      </c>
      <c r="I6" s="3" t="n">
        <f aca="false">MAX(0,-G6)</f>
        <v>0</v>
      </c>
      <c r="J6" s="3" t="str">
        <f aca="false">IF(G6&lt;0,"현금 부족",IF(G6&lt;기준!$B$3,"최소 보유 미달","정상"))</f>
        <v>정상</v>
      </c>
    </row>
    <row r="7" customFormat="false" ht="31.5" hidden="false" customHeight="true" outlineLevel="0" collapsed="false">
      <c r="A7" s="3" t="n">
        <v>6</v>
      </c>
      <c r="B7" s="4" t="n">
        <v>46363</v>
      </c>
      <c r="C7" s="4" t="n">
        <v>46369</v>
      </c>
      <c r="D7" s="3" t="n">
        <f aca="false">G6</f>
        <v>130000000</v>
      </c>
      <c r="E7" s="3" t="n">
        <f aca="false">SUMIFS(현금일정!E2:E626,현금일정!A2:A626,"대응안 A",현금일정!C2:C626,"받을 돈",현금일정!D2:D626,"&gt;="&amp;B7,현금일정!D2:D626,"&lt;="&amp;C7)</f>
        <v>480000000</v>
      </c>
      <c r="F7" s="3" t="n">
        <f aca="false">SUMIFS(현금일정!E2:E626,현금일정!A2:A626,"대응안 A",현금일정!C2:C626,"줄 돈",현금일정!D2:D626,"&gt;="&amp;B7,현금일정!D2:D626,"&lt;="&amp;C7)</f>
        <v>470000000</v>
      </c>
      <c r="G7" s="3" t="n">
        <f aca="false">D7+E7-F7</f>
        <v>140000000</v>
      </c>
      <c r="H7" s="3" t="n">
        <f aca="false">MAX(0,기준!$B$3-G7)</f>
        <v>0</v>
      </c>
      <c r="I7" s="3" t="n">
        <f aca="false">MAX(0,-G7)</f>
        <v>0</v>
      </c>
      <c r="J7" s="3" t="str">
        <f aca="false">IF(G7&lt;0,"현금 부족",IF(G7&lt;기준!$B$3,"최소 보유 미달","정상"))</f>
        <v>정상</v>
      </c>
    </row>
    <row r="8" customFormat="false" ht="31.5" hidden="false" customHeight="true" outlineLevel="0" collapsed="false">
      <c r="A8" s="3" t="n">
        <v>7</v>
      </c>
      <c r="B8" s="4" t="n">
        <v>46370</v>
      </c>
      <c r="C8" s="4" t="n">
        <v>46376</v>
      </c>
      <c r="D8" s="3" t="n">
        <f aca="false">G7</f>
        <v>140000000</v>
      </c>
      <c r="E8" s="3" t="n">
        <f aca="false">SUMIFS(현금일정!E2:E626,현금일정!A2:A626,"대응안 A",현금일정!C2:C626,"받을 돈",현금일정!D2:D626,"&gt;="&amp;B8,현금일정!D2:D626,"&lt;="&amp;C8)</f>
        <v>520000000</v>
      </c>
      <c r="F8" s="3" t="n">
        <f aca="false">SUMIFS(현금일정!E2:E626,현금일정!A2:A626,"대응안 A",현금일정!C2:C626,"줄 돈",현금일정!D2:D626,"&gt;="&amp;B8,현금일정!D2:D626,"&lt;="&amp;C8)</f>
        <v>480000000</v>
      </c>
      <c r="G8" s="3" t="n">
        <f aca="false">D8+E8-F8</f>
        <v>180000000</v>
      </c>
      <c r="H8" s="3" t="n">
        <f aca="false">MAX(0,기준!$B$3-G8)</f>
        <v>0</v>
      </c>
      <c r="I8" s="3" t="n">
        <f aca="false">MAX(0,-G8)</f>
        <v>0</v>
      </c>
      <c r="J8" s="3" t="str">
        <f aca="false">IF(G8&lt;0,"현금 부족",IF(G8&lt;기준!$B$3,"최소 보유 미달","정상"))</f>
        <v>정상</v>
      </c>
    </row>
    <row r="9" customFormat="false" ht="31.5" hidden="false" customHeight="true" outlineLevel="0" collapsed="false">
      <c r="A9" s="3" t="n">
        <v>8</v>
      </c>
      <c r="B9" s="4" t="n">
        <v>46377</v>
      </c>
      <c r="C9" s="4" t="n">
        <v>46383</v>
      </c>
      <c r="D9" s="3" t="n">
        <f aca="false">G8</f>
        <v>180000000</v>
      </c>
      <c r="E9" s="3" t="n">
        <f aca="false">SUMIFS(현금일정!E2:E626,현금일정!A2:A626,"대응안 A",현금일정!C2:C626,"받을 돈",현금일정!D2:D626,"&gt;="&amp;B9,현금일정!D2:D626,"&lt;="&amp;C9)</f>
        <v>460000000</v>
      </c>
      <c r="F9" s="3" t="n">
        <f aca="false">SUMIFS(현금일정!E2:E626,현금일정!A2:A626,"대응안 A",현금일정!C2:C626,"줄 돈",현금일정!D2:D626,"&gt;="&amp;B9,현금일정!D2:D626,"&lt;="&amp;C9)</f>
        <v>490000000</v>
      </c>
      <c r="G9" s="3" t="n">
        <f aca="false">D9+E9-F9</f>
        <v>150000000</v>
      </c>
      <c r="H9" s="3" t="n">
        <f aca="false">MAX(0,기준!$B$3-G9)</f>
        <v>0</v>
      </c>
      <c r="I9" s="3" t="n">
        <f aca="false">MAX(0,-G9)</f>
        <v>0</v>
      </c>
      <c r="J9" s="3" t="str">
        <f aca="false">IF(G9&lt;0,"현금 부족",IF(G9&lt;기준!$B$3,"최소 보유 미달","정상"))</f>
        <v>정상</v>
      </c>
    </row>
    <row r="10" customFormat="false" ht="31.5" hidden="false" customHeight="true" outlineLevel="0" collapsed="false">
      <c r="A10" s="3" t="n">
        <v>9</v>
      </c>
      <c r="B10" s="4" t="n">
        <v>46384</v>
      </c>
      <c r="C10" s="4" t="n">
        <v>46390</v>
      </c>
      <c r="D10" s="3" t="n">
        <f aca="false">G9</f>
        <v>150000000</v>
      </c>
      <c r="E10" s="3" t="n">
        <f aca="false">SUMIFS(현금일정!E2:E626,현금일정!A2:A626,"대응안 A",현금일정!C2:C626,"받을 돈",현금일정!D2:D626,"&gt;="&amp;B10,현금일정!D2:D626,"&lt;="&amp;C10)</f>
        <v>500000000</v>
      </c>
      <c r="F10" s="3" t="n">
        <f aca="false">SUMIFS(현금일정!E2:E626,현금일정!A2:A626,"대응안 A",현금일정!C2:C626,"줄 돈",현금일정!D2:D626,"&gt;="&amp;B10,현금일정!D2:D626,"&lt;="&amp;C10)</f>
        <v>520000000</v>
      </c>
      <c r="G10" s="3" t="n">
        <f aca="false">D10+E10-F10</f>
        <v>130000000</v>
      </c>
      <c r="H10" s="3" t="n">
        <f aca="false">MAX(0,기준!$B$3-G10)</f>
        <v>0</v>
      </c>
      <c r="I10" s="3" t="n">
        <f aca="false">MAX(0,-G10)</f>
        <v>0</v>
      </c>
      <c r="J10" s="3" t="str">
        <f aca="false">IF(G10&lt;0,"현금 부족",IF(G10&lt;기준!$B$3,"최소 보유 미달","정상"))</f>
        <v>정상</v>
      </c>
    </row>
    <row r="11" customFormat="false" ht="31.5" hidden="false" customHeight="true" outlineLevel="0" collapsed="false">
      <c r="A11" s="3" t="n">
        <v>10</v>
      </c>
      <c r="B11" s="4" t="n">
        <v>46391</v>
      </c>
      <c r="C11" s="4" t="n">
        <v>46397</v>
      </c>
      <c r="D11" s="3" t="n">
        <f aca="false">G10</f>
        <v>130000000</v>
      </c>
      <c r="E11" s="3" t="n">
        <f aca="false">SUMIFS(현금일정!E2:E626,현금일정!A2:A626,"대응안 A",현금일정!C2:C626,"받을 돈",현금일정!D2:D626,"&gt;="&amp;B11,현금일정!D2:D626,"&lt;="&amp;C11)</f>
        <v>510000000</v>
      </c>
      <c r="F11" s="3" t="n">
        <f aca="false">SUMIFS(현금일정!E2:E626,현금일정!A2:A626,"대응안 A",현금일정!C2:C626,"줄 돈",현금일정!D2:D626,"&gt;="&amp;B11,현금일정!D2:D626,"&lt;="&amp;C11)</f>
        <v>500000000</v>
      </c>
      <c r="G11" s="3" t="n">
        <f aca="false">D11+E11-F11</f>
        <v>140000000</v>
      </c>
      <c r="H11" s="3" t="n">
        <f aca="false">MAX(0,기준!$B$3-G11)</f>
        <v>0</v>
      </c>
      <c r="I11" s="3" t="n">
        <f aca="false">MAX(0,-G11)</f>
        <v>0</v>
      </c>
      <c r="J11" s="3" t="str">
        <f aca="false">IF(G11&lt;0,"현금 부족",IF(G11&lt;기준!$B$3,"최소 보유 미달","정상"))</f>
        <v>정상</v>
      </c>
    </row>
    <row r="12" customFormat="false" ht="31.5" hidden="false" customHeight="true" outlineLevel="0" collapsed="false">
      <c r="A12" s="3" t="n">
        <v>11</v>
      </c>
      <c r="B12" s="4" t="n">
        <v>46398</v>
      </c>
      <c r="C12" s="4" t="n">
        <v>46404</v>
      </c>
      <c r="D12" s="3" t="n">
        <f aca="false">G11</f>
        <v>140000000</v>
      </c>
      <c r="E12" s="3" t="n">
        <f aca="false">SUMIFS(현금일정!E2:E626,현금일정!A2:A626,"대응안 A",현금일정!C2:C626,"받을 돈",현금일정!D2:D626,"&gt;="&amp;B12,현금일정!D2:D626,"&lt;="&amp;C12)</f>
        <v>480000000</v>
      </c>
      <c r="F12" s="3" t="n">
        <f aca="false">SUMIFS(현금일정!E2:E626,현금일정!A2:A626,"대응안 A",현금일정!C2:C626,"줄 돈",현금일정!D2:D626,"&gt;="&amp;B12,현금일정!D2:D626,"&lt;="&amp;C12)</f>
        <v>490000000</v>
      </c>
      <c r="G12" s="3" t="n">
        <f aca="false">D12+E12-F12</f>
        <v>130000000</v>
      </c>
      <c r="H12" s="3" t="n">
        <f aca="false">MAX(0,기준!$B$3-G12)</f>
        <v>0</v>
      </c>
      <c r="I12" s="3" t="n">
        <f aca="false">MAX(0,-G12)</f>
        <v>0</v>
      </c>
      <c r="J12" s="3" t="str">
        <f aca="false">IF(G12&lt;0,"현금 부족",IF(G12&lt;기준!$B$3,"최소 보유 미달","정상"))</f>
        <v>정상</v>
      </c>
    </row>
    <row r="13" customFormat="false" ht="31.5" hidden="false" customHeight="true" outlineLevel="0" collapsed="false">
      <c r="A13" s="3" t="n">
        <v>12</v>
      </c>
      <c r="B13" s="4" t="n">
        <v>46405</v>
      </c>
      <c r="C13" s="4" t="n">
        <v>46411</v>
      </c>
      <c r="D13" s="3" t="n">
        <f aca="false">G12</f>
        <v>130000000</v>
      </c>
      <c r="E13" s="3" t="n">
        <f aca="false">SUMIFS(현금일정!E2:E626,현금일정!A2:A626,"대응안 A",현금일정!C2:C626,"받을 돈",현금일정!D2:D626,"&gt;="&amp;B13,현금일정!D2:D626,"&lt;="&amp;C13)</f>
        <v>530000000</v>
      </c>
      <c r="F13" s="3" t="n">
        <f aca="false">SUMIFS(현금일정!E2:E626,현금일정!A2:A626,"대응안 A",현금일정!C2:C626,"줄 돈",현금일정!D2:D626,"&gt;="&amp;B13,현금일정!D2:D626,"&lt;="&amp;C13)</f>
        <v>510000000</v>
      </c>
      <c r="G13" s="3" t="n">
        <f aca="false">D13+E13-F13</f>
        <v>150000000</v>
      </c>
      <c r="H13" s="3" t="n">
        <f aca="false">MAX(0,기준!$B$3-G13)</f>
        <v>0</v>
      </c>
      <c r="I13" s="3" t="n">
        <f aca="false">MAX(0,-G13)</f>
        <v>0</v>
      </c>
      <c r="J13" s="3" t="str">
        <f aca="false">IF(G13&lt;0,"현금 부족",IF(G13&lt;기준!$B$3,"최소 보유 미달","정상"))</f>
        <v>정상</v>
      </c>
    </row>
    <row r="14" customFormat="false" ht="31.5" hidden="false" customHeight="true" outlineLevel="0" collapsed="false">
      <c r="A14" s="3" t="n">
        <v>13</v>
      </c>
      <c r="B14" s="4" t="n">
        <v>46412</v>
      </c>
      <c r="C14" s="4" t="n">
        <v>46418</v>
      </c>
      <c r="D14" s="3" t="n">
        <f aca="false">G13</f>
        <v>150000000</v>
      </c>
      <c r="E14" s="3" t="n">
        <f aca="false">SUMIFS(현금일정!E2:E626,현금일정!A2:A626,"대응안 A",현금일정!C2:C626,"받을 돈",현금일정!D2:D626,"&gt;="&amp;B14,현금일정!D2:D626,"&lt;="&amp;C14)</f>
        <v>520000000</v>
      </c>
      <c r="F14" s="3" t="n">
        <f aca="false">SUMIFS(현금일정!E2:E626,현금일정!A2:A626,"대응안 A",현금일정!C2:C626,"줄 돈",현금일정!D2:D626,"&gt;="&amp;B14,현금일정!D2:D626,"&lt;="&amp;C14)</f>
        <v>520000000</v>
      </c>
      <c r="G14" s="3" t="n">
        <f aca="false">D14+E14-F14</f>
        <v>150000000</v>
      </c>
      <c r="H14" s="3" t="n">
        <f aca="false">MAX(0,기준!$B$3-G14)</f>
        <v>0</v>
      </c>
      <c r="I14" s="3" t="n">
        <f aca="false">MAX(0,-G14)</f>
        <v>0</v>
      </c>
      <c r="J14" s="3" t="str">
        <f aca="false">IF(G14&lt;0,"현금 부족",IF(G14&lt;기준!$B$3,"최소 보유 미달","정상"))</f>
        <v>정상</v>
      </c>
    </row>
    <row r="15" customFormat="false" ht="31.5" hidden="false" customHeight="true" outlineLevel="0" collapsed="false">
      <c r="A15" s="2" t="s">
        <v>302</v>
      </c>
      <c r="B15" s="2"/>
      <c r="C15" s="2"/>
      <c r="D15" s="2"/>
      <c r="E15" s="3" t="n">
        <f aca="false">SUM(E2:E14)</f>
        <v>6130000000</v>
      </c>
      <c r="F15" s="3" t="n">
        <f aca="false">SUM(F2:F14)</f>
        <v>6220000000</v>
      </c>
      <c r="G15" s="3" t="n">
        <f aca="false">G14</f>
        <v>150000000</v>
      </c>
      <c r="H15" s="2"/>
      <c r="I15" s="2"/>
      <c r="J15" s="2"/>
    </row>
  </sheetData>
  <autoFilter ref="A1:J15"/>
  <conditionalFormatting sqref="G2:G14">
    <cfRule type="cellIs" priority="2" operator="lessThan" aboveAverage="0" equalAverage="0" bottom="0" percent="0" rank="0" text="" dxfId="3">
      <formula>0</formula>
    </cfRule>
    <cfRule type="cellIs" priority="3" operator="between" aboveAverage="0" equalAverage="0" bottom="0" percent="0" rank="0" text="" dxfId="4">
      <formula>0</formula>
      <formula>99999999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9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7" min="1" style="0" width="20.18"/>
  </cols>
  <sheetData>
    <row r="1" customFormat="false" ht="36" hidden="false" customHeight="true" outlineLevel="0" collapsed="false">
      <c r="A1" s="1" t="s">
        <v>303</v>
      </c>
      <c r="B1" s="1" t="s">
        <v>304</v>
      </c>
      <c r="C1" s="1" t="s">
        <v>21</v>
      </c>
      <c r="D1" s="1" t="s">
        <v>134</v>
      </c>
      <c r="E1" s="1" t="s">
        <v>305</v>
      </c>
      <c r="F1" s="1" t="s">
        <v>299</v>
      </c>
      <c r="G1" s="1" t="s">
        <v>301</v>
      </c>
    </row>
    <row r="2" customFormat="false" ht="31.5" hidden="false" customHeight="true" outlineLevel="0" collapsed="false">
      <c r="A2" s="4" t="n">
        <v>46328</v>
      </c>
      <c r="B2" s="3" t="n">
        <f aca="false">기준!B2</f>
        <v>240000000</v>
      </c>
      <c r="C2" s="3" t="n">
        <f aca="false">SUMIFS(현금일정!E2:E626,현금일정!A2:A626,"대응안 A",현금일정!C2:C626,"받을 돈",현금일정!D2:D626,A2)</f>
        <v>0</v>
      </c>
      <c r="D2" s="3" t="n">
        <f aca="false">SUMIFS(현금일정!E2:E626,현금일정!A2:A626,"대응안 A",현금일정!C2:C626,"줄 돈",현금일정!D2:D626,A2)</f>
        <v>0</v>
      </c>
      <c r="E2" s="3" t="n">
        <f aca="false">B2+C2-D2</f>
        <v>240000000</v>
      </c>
      <c r="F2" s="3" t="n">
        <f aca="false">MAX(0,기준!$B$3-E2)</f>
        <v>0</v>
      </c>
      <c r="G2" s="3" t="str">
        <f aca="false">IF(E2&lt;0,"현금 부족",IF(E2&lt;기준!$B$3,"최소 보유 미달","정상"))</f>
        <v>정상</v>
      </c>
    </row>
    <row r="3" customFormat="false" ht="31.5" hidden="false" customHeight="true" outlineLevel="0" collapsed="false">
      <c r="A3" s="4" t="n">
        <v>46329</v>
      </c>
      <c r="B3" s="3" t="n">
        <f aca="false">E2</f>
        <v>240000000</v>
      </c>
      <c r="C3" s="3" t="n">
        <f aca="false">SUMIFS(현금일정!E2:E626,현금일정!A2:A626,"대응안 A",현금일정!C2:C626,"받을 돈",현금일정!D2:D626,A3)</f>
        <v>420000000</v>
      </c>
      <c r="D3" s="3" t="n">
        <f aca="false">SUMIFS(현금일정!E2:E626,현금일정!A2:A626,"대응안 A",현금일정!C2:C626,"줄 돈",현금일정!D2:D626,A3)</f>
        <v>0</v>
      </c>
      <c r="E3" s="3" t="n">
        <f aca="false">B3+C3-D3</f>
        <v>660000000</v>
      </c>
      <c r="F3" s="3" t="n">
        <f aca="false">MAX(0,기준!$B$3-E3)</f>
        <v>0</v>
      </c>
      <c r="G3" s="3" t="str">
        <f aca="false">IF(E3&lt;0,"현금 부족",IF(E3&lt;기준!$B$3,"최소 보유 미달","정상"))</f>
        <v>정상</v>
      </c>
    </row>
    <row r="4" customFormat="false" ht="31.5" hidden="false" customHeight="true" outlineLevel="0" collapsed="false">
      <c r="A4" s="4" t="n">
        <v>46330</v>
      </c>
      <c r="B4" s="3" t="n">
        <f aca="false">E3</f>
        <v>660000000</v>
      </c>
      <c r="C4" s="3" t="n">
        <f aca="false">SUMIFS(현금일정!E2:E626,현금일정!A2:A626,"대응안 A",현금일정!C2:C626,"받을 돈",현금일정!D2:D626,A4)</f>
        <v>0</v>
      </c>
      <c r="D4" s="3" t="n">
        <f aca="false">SUMIFS(현금일정!E2:E626,현금일정!A2:A626,"대응안 A",현금일정!C2:C626,"줄 돈",현금일정!D2:D626,A4)</f>
        <v>0</v>
      </c>
      <c r="E4" s="3" t="n">
        <f aca="false">B4+C4-D4</f>
        <v>660000000</v>
      </c>
      <c r="F4" s="3" t="n">
        <f aca="false">MAX(0,기준!$B$3-E4)</f>
        <v>0</v>
      </c>
      <c r="G4" s="3" t="str">
        <f aca="false">IF(E4&lt;0,"현금 부족",IF(E4&lt;기준!$B$3,"최소 보유 미달","정상"))</f>
        <v>정상</v>
      </c>
    </row>
    <row r="5" customFormat="false" ht="31.5" hidden="false" customHeight="true" outlineLevel="0" collapsed="false">
      <c r="A5" s="4" t="n">
        <v>46331</v>
      </c>
      <c r="B5" s="3" t="n">
        <f aca="false">E4</f>
        <v>660000000</v>
      </c>
      <c r="C5" s="3" t="n">
        <f aca="false">SUMIFS(현금일정!E2:E626,현금일정!A2:A626,"대응안 A",현금일정!C2:C626,"받을 돈",현금일정!D2:D626,A5)</f>
        <v>0</v>
      </c>
      <c r="D5" s="3" t="n">
        <f aca="false">SUMIFS(현금일정!E2:E626,현금일정!A2:A626,"대응안 A",현금일정!C2:C626,"줄 돈",현금일정!D2:D626,A5)</f>
        <v>0</v>
      </c>
      <c r="E5" s="3" t="n">
        <f aca="false">B5+C5-D5</f>
        <v>660000000</v>
      </c>
      <c r="F5" s="3" t="n">
        <f aca="false">MAX(0,기준!$B$3-E5)</f>
        <v>0</v>
      </c>
      <c r="G5" s="3" t="str">
        <f aca="false">IF(E5&lt;0,"현금 부족",IF(E5&lt;기준!$B$3,"최소 보유 미달","정상"))</f>
        <v>정상</v>
      </c>
    </row>
    <row r="6" customFormat="false" ht="31.5" hidden="false" customHeight="true" outlineLevel="0" collapsed="false">
      <c r="A6" s="4" t="n">
        <v>46332</v>
      </c>
      <c r="B6" s="3" t="n">
        <f aca="false">E5</f>
        <v>660000000</v>
      </c>
      <c r="C6" s="3" t="n">
        <f aca="false">SUMIFS(현금일정!E2:E626,현금일정!A2:A626,"대응안 A",현금일정!C2:C626,"받을 돈",현금일정!D2:D626,A6)</f>
        <v>0</v>
      </c>
      <c r="D6" s="3" t="n">
        <f aca="false">SUMIFS(현금일정!E2:E626,현금일정!A2:A626,"대응안 A",현금일정!C2:C626,"줄 돈",현금일정!D2:D626,A6)</f>
        <v>400000000</v>
      </c>
      <c r="E6" s="3" t="n">
        <f aca="false">B6+C6-D6</f>
        <v>260000000</v>
      </c>
      <c r="F6" s="3" t="n">
        <f aca="false">MAX(0,기준!$B$3-E6)</f>
        <v>0</v>
      </c>
      <c r="G6" s="3" t="str">
        <f aca="false">IF(E6&lt;0,"현금 부족",IF(E6&lt;기준!$B$3,"최소 보유 미달","정상"))</f>
        <v>정상</v>
      </c>
    </row>
    <row r="7" customFormat="false" ht="31.5" hidden="false" customHeight="true" outlineLevel="0" collapsed="false">
      <c r="A7" s="4" t="n">
        <v>46333</v>
      </c>
      <c r="B7" s="3" t="n">
        <f aca="false">E6</f>
        <v>260000000</v>
      </c>
      <c r="C7" s="3" t="n">
        <f aca="false">SUMIFS(현금일정!E2:E626,현금일정!A2:A626,"대응안 A",현금일정!C2:C626,"받을 돈",현금일정!D2:D626,A7)</f>
        <v>0</v>
      </c>
      <c r="D7" s="3" t="n">
        <f aca="false">SUMIFS(현금일정!E2:E626,현금일정!A2:A626,"대응안 A",현금일정!C2:C626,"줄 돈",현금일정!D2:D626,A7)</f>
        <v>0</v>
      </c>
      <c r="E7" s="3" t="n">
        <f aca="false">B7+C7-D7</f>
        <v>260000000</v>
      </c>
      <c r="F7" s="3" t="n">
        <f aca="false">MAX(0,기준!$B$3-E7)</f>
        <v>0</v>
      </c>
      <c r="G7" s="3" t="str">
        <f aca="false">IF(E7&lt;0,"현금 부족",IF(E7&lt;기준!$B$3,"최소 보유 미달","정상"))</f>
        <v>정상</v>
      </c>
    </row>
    <row r="8" customFormat="false" ht="31.5" hidden="false" customHeight="true" outlineLevel="0" collapsed="false">
      <c r="A8" s="4" t="n">
        <v>46334</v>
      </c>
      <c r="B8" s="3" t="n">
        <f aca="false">E7</f>
        <v>260000000</v>
      </c>
      <c r="C8" s="3" t="n">
        <f aca="false">SUMIFS(현금일정!E2:E626,현금일정!A2:A626,"대응안 A",현금일정!C2:C626,"받을 돈",현금일정!D2:D626,A8)</f>
        <v>0</v>
      </c>
      <c r="D8" s="3" t="n">
        <f aca="false">SUMIFS(현금일정!E2:E626,현금일정!A2:A626,"대응안 A",현금일정!C2:C626,"줄 돈",현금일정!D2:D626,A8)</f>
        <v>0</v>
      </c>
      <c r="E8" s="3" t="n">
        <f aca="false">B8+C8-D8</f>
        <v>260000000</v>
      </c>
      <c r="F8" s="3" t="n">
        <f aca="false">MAX(0,기준!$B$3-E8)</f>
        <v>0</v>
      </c>
      <c r="G8" s="3" t="str">
        <f aca="false">IF(E8&lt;0,"현금 부족",IF(E8&lt;기준!$B$3,"최소 보유 미달","정상"))</f>
        <v>정상</v>
      </c>
    </row>
    <row r="9" customFormat="false" ht="31.5" hidden="false" customHeight="true" outlineLevel="0" collapsed="false">
      <c r="A9" s="4" t="n">
        <v>46335</v>
      </c>
      <c r="B9" s="3" t="n">
        <f aca="false">E8</f>
        <v>260000000</v>
      </c>
      <c r="C9" s="3" t="n">
        <f aca="false">SUMIFS(현금일정!E2:E626,현금일정!A2:A626,"대응안 A",현금일정!C2:C626,"받을 돈",현금일정!D2:D626,A9)</f>
        <v>0</v>
      </c>
      <c r="D9" s="3" t="n">
        <f aca="false">SUMIFS(현금일정!E2:E626,현금일정!A2:A626,"대응안 A",현금일정!C2:C626,"줄 돈",현금일정!D2:D626,A9)</f>
        <v>0</v>
      </c>
      <c r="E9" s="3" t="n">
        <f aca="false">B9+C9-D9</f>
        <v>260000000</v>
      </c>
      <c r="F9" s="3" t="n">
        <f aca="false">MAX(0,기준!$B$3-E9)</f>
        <v>0</v>
      </c>
      <c r="G9" s="3" t="str">
        <f aca="false">IF(E9&lt;0,"현금 부족",IF(E9&lt;기준!$B$3,"최소 보유 미달","정상"))</f>
        <v>정상</v>
      </c>
    </row>
    <row r="10" customFormat="false" ht="31.5" hidden="false" customHeight="true" outlineLevel="0" collapsed="false">
      <c r="A10" s="4" t="n">
        <v>46336</v>
      </c>
      <c r="B10" s="3" t="n">
        <f aca="false">E9</f>
        <v>260000000</v>
      </c>
      <c r="C10" s="3" t="n">
        <f aca="false">SUMIFS(현금일정!E2:E626,현금일정!A2:A626,"대응안 A",현금일정!C2:C626,"받을 돈",현금일정!D2:D626,A10)</f>
        <v>460000000</v>
      </c>
      <c r="D10" s="3" t="n">
        <f aca="false">SUMIFS(현금일정!E2:E626,현금일정!A2:A626,"대응안 A",현금일정!C2:C626,"줄 돈",현금일정!D2:D626,A10)</f>
        <v>0</v>
      </c>
      <c r="E10" s="3" t="n">
        <f aca="false">B10+C10-D10</f>
        <v>720000000</v>
      </c>
      <c r="F10" s="3" t="n">
        <f aca="false">MAX(0,기준!$B$3-E10)</f>
        <v>0</v>
      </c>
      <c r="G10" s="3" t="str">
        <f aca="false">IF(E10&lt;0,"현금 부족",IF(E10&lt;기준!$B$3,"최소 보유 미달","정상"))</f>
        <v>정상</v>
      </c>
    </row>
    <row r="11" customFormat="false" ht="31.5" hidden="false" customHeight="true" outlineLevel="0" collapsed="false">
      <c r="A11" s="4" t="n">
        <v>46337</v>
      </c>
      <c r="B11" s="3" t="n">
        <f aca="false">E10</f>
        <v>720000000</v>
      </c>
      <c r="C11" s="3" t="n">
        <f aca="false">SUMIFS(현금일정!E2:E626,현금일정!A2:A626,"대응안 A",현금일정!C2:C626,"받을 돈",현금일정!D2:D626,A11)</f>
        <v>0</v>
      </c>
      <c r="D11" s="3" t="n">
        <f aca="false">SUMIFS(현금일정!E2:E626,현금일정!A2:A626,"대응안 A",현금일정!C2:C626,"줄 돈",현금일정!D2:D626,A11)</f>
        <v>0</v>
      </c>
      <c r="E11" s="3" t="n">
        <f aca="false">B11+C11-D11</f>
        <v>720000000</v>
      </c>
      <c r="F11" s="3" t="n">
        <f aca="false">MAX(0,기준!$B$3-E11)</f>
        <v>0</v>
      </c>
      <c r="G11" s="3" t="str">
        <f aca="false">IF(E11&lt;0,"현금 부족",IF(E11&lt;기준!$B$3,"최소 보유 미달","정상"))</f>
        <v>정상</v>
      </c>
    </row>
    <row r="12" customFormat="false" ht="31.5" hidden="false" customHeight="true" outlineLevel="0" collapsed="false">
      <c r="A12" s="4" t="n">
        <v>46338</v>
      </c>
      <c r="B12" s="3" t="n">
        <f aca="false">E11</f>
        <v>720000000</v>
      </c>
      <c r="C12" s="3" t="n">
        <f aca="false">SUMIFS(현금일정!E2:E626,현금일정!A2:A626,"대응안 A",현금일정!C2:C626,"받을 돈",현금일정!D2:D626,A12)</f>
        <v>0</v>
      </c>
      <c r="D12" s="3" t="n">
        <f aca="false">SUMIFS(현금일정!E2:E626,현금일정!A2:A626,"대응안 A",현금일정!C2:C626,"줄 돈",현금일정!D2:D626,A12)</f>
        <v>0</v>
      </c>
      <c r="E12" s="3" t="n">
        <f aca="false">B12+C12-D12</f>
        <v>720000000</v>
      </c>
      <c r="F12" s="3" t="n">
        <f aca="false">MAX(0,기준!$B$3-E12)</f>
        <v>0</v>
      </c>
      <c r="G12" s="3" t="str">
        <f aca="false">IF(E12&lt;0,"현금 부족",IF(E12&lt;기준!$B$3,"최소 보유 미달","정상"))</f>
        <v>정상</v>
      </c>
    </row>
    <row r="13" customFormat="false" ht="31.5" hidden="false" customHeight="true" outlineLevel="0" collapsed="false">
      <c r="A13" s="4" t="n">
        <v>46339</v>
      </c>
      <c r="B13" s="3" t="n">
        <f aca="false">E12</f>
        <v>720000000</v>
      </c>
      <c r="C13" s="3" t="n">
        <f aca="false">SUMIFS(현금일정!E2:E626,현금일정!A2:A626,"대응안 A",현금일정!C2:C626,"받을 돈",현금일정!D2:D626,A13)</f>
        <v>0</v>
      </c>
      <c r="D13" s="3" t="n">
        <f aca="false">SUMIFS(현금일정!E2:E626,현금일정!A2:A626,"대응안 A",현금일정!C2:C626,"줄 돈",현금일정!D2:D626,A13)</f>
        <v>440000000</v>
      </c>
      <c r="E13" s="3" t="n">
        <f aca="false">B13+C13-D13</f>
        <v>280000000</v>
      </c>
      <c r="F13" s="3" t="n">
        <f aca="false">MAX(0,기준!$B$3-E13)</f>
        <v>0</v>
      </c>
      <c r="G13" s="3" t="str">
        <f aca="false">IF(E13&lt;0,"현금 부족",IF(E13&lt;기준!$B$3,"최소 보유 미달","정상"))</f>
        <v>정상</v>
      </c>
    </row>
    <row r="14" customFormat="false" ht="31.5" hidden="false" customHeight="true" outlineLevel="0" collapsed="false">
      <c r="A14" s="4" t="n">
        <v>46340</v>
      </c>
      <c r="B14" s="3" t="n">
        <f aca="false">E13</f>
        <v>280000000</v>
      </c>
      <c r="C14" s="3" t="n">
        <f aca="false">SUMIFS(현금일정!E2:E626,현금일정!A2:A626,"대응안 A",현금일정!C2:C626,"받을 돈",현금일정!D2:D626,A14)</f>
        <v>0</v>
      </c>
      <c r="D14" s="3" t="n">
        <f aca="false">SUMIFS(현금일정!E2:E626,현금일정!A2:A626,"대응안 A",현금일정!C2:C626,"줄 돈",현금일정!D2:D626,A14)</f>
        <v>0</v>
      </c>
      <c r="E14" s="3" t="n">
        <f aca="false">B14+C14-D14</f>
        <v>280000000</v>
      </c>
      <c r="F14" s="3" t="n">
        <f aca="false">MAX(0,기준!$B$3-E14)</f>
        <v>0</v>
      </c>
      <c r="G14" s="3" t="str">
        <f aca="false">IF(E14&lt;0,"현금 부족",IF(E14&lt;기준!$B$3,"최소 보유 미달","정상"))</f>
        <v>정상</v>
      </c>
    </row>
    <row r="15" customFormat="false" ht="31.5" hidden="false" customHeight="true" outlineLevel="0" collapsed="false">
      <c r="A15" s="4" t="n">
        <v>46341</v>
      </c>
      <c r="B15" s="3" t="n">
        <f aca="false">E14</f>
        <v>280000000</v>
      </c>
      <c r="C15" s="3" t="n">
        <f aca="false">SUMIFS(현금일정!E2:E626,현금일정!A2:A626,"대응안 A",현금일정!C2:C626,"받을 돈",현금일정!D2:D626,A15)</f>
        <v>0</v>
      </c>
      <c r="D15" s="3" t="n">
        <f aca="false">SUMIFS(현금일정!E2:E626,현금일정!A2:A626,"대응안 A",현금일정!C2:C626,"줄 돈",현금일정!D2:D626,A15)</f>
        <v>0</v>
      </c>
      <c r="E15" s="3" t="n">
        <f aca="false">B15+C15-D15</f>
        <v>280000000</v>
      </c>
      <c r="F15" s="3" t="n">
        <f aca="false">MAX(0,기준!$B$3-E15)</f>
        <v>0</v>
      </c>
      <c r="G15" s="3" t="str">
        <f aca="false">IF(E15&lt;0,"현금 부족",IF(E15&lt;기준!$B$3,"최소 보유 미달","정상"))</f>
        <v>정상</v>
      </c>
    </row>
    <row r="16" customFormat="false" ht="31.5" hidden="false" customHeight="true" outlineLevel="0" collapsed="false">
      <c r="A16" s="4" t="n">
        <v>46342</v>
      </c>
      <c r="B16" s="3" t="n">
        <f aca="false">E15</f>
        <v>280000000</v>
      </c>
      <c r="C16" s="3" t="n">
        <f aca="false">SUMIFS(현금일정!E2:E626,현금일정!A2:A626,"대응안 A",현금일정!C2:C626,"받을 돈",현금일정!D2:D626,A16)</f>
        <v>0</v>
      </c>
      <c r="D16" s="3" t="n">
        <f aca="false">SUMIFS(현금일정!E2:E626,현금일정!A2:A626,"대응안 A",현금일정!C2:C626,"줄 돈",현금일정!D2:D626,A16)</f>
        <v>0</v>
      </c>
      <c r="E16" s="3" t="n">
        <f aca="false">B16+C16-D16</f>
        <v>280000000</v>
      </c>
      <c r="F16" s="3" t="n">
        <f aca="false">MAX(0,기준!$B$3-E16)</f>
        <v>0</v>
      </c>
      <c r="G16" s="3" t="str">
        <f aca="false">IF(E16&lt;0,"현금 부족",IF(E16&lt;기준!$B$3,"최소 보유 미달","정상"))</f>
        <v>정상</v>
      </c>
    </row>
    <row r="17" customFormat="false" ht="31.5" hidden="false" customHeight="true" outlineLevel="0" collapsed="false">
      <c r="A17" s="4" t="n">
        <v>46343</v>
      </c>
      <c r="B17" s="3" t="n">
        <f aca="false">E16</f>
        <v>280000000</v>
      </c>
      <c r="C17" s="3" t="n">
        <f aca="false">SUMIFS(현금일정!E2:E626,현금일정!A2:A626,"대응안 A",현금일정!C2:C626,"받을 돈",현금일정!D2:D626,A17)</f>
        <v>120000000</v>
      </c>
      <c r="D17" s="3" t="n">
        <f aca="false">SUMIFS(현금일정!E2:E626,현금일정!A2:A626,"대응안 A",현금일정!C2:C626,"줄 돈",현금일정!D2:D626,A17)</f>
        <v>0</v>
      </c>
      <c r="E17" s="3" t="n">
        <f aca="false">B17+C17-D17</f>
        <v>400000000</v>
      </c>
      <c r="F17" s="3" t="n">
        <f aca="false">MAX(0,기준!$B$3-E17)</f>
        <v>0</v>
      </c>
      <c r="G17" s="3" t="str">
        <f aca="false">IF(E17&lt;0,"현금 부족",IF(E17&lt;기준!$B$3,"최소 보유 미달","정상"))</f>
        <v>정상</v>
      </c>
    </row>
    <row r="18" customFormat="false" ht="31.5" hidden="false" customHeight="true" outlineLevel="0" collapsed="false">
      <c r="A18" s="4" t="n">
        <v>46344</v>
      </c>
      <c r="B18" s="3" t="n">
        <f aca="false">E17</f>
        <v>400000000</v>
      </c>
      <c r="C18" s="3" t="n">
        <f aca="false">SUMIFS(현금일정!E2:E626,현금일정!A2:A626,"대응안 A",현금일정!C2:C626,"받을 돈",현금일정!D2:D626,A18)</f>
        <v>0</v>
      </c>
      <c r="D18" s="3" t="n">
        <f aca="false">SUMIFS(현금일정!E2:E626,현금일정!A2:A626,"대응안 A",현금일정!C2:C626,"줄 돈",현금일정!D2:D626,A18)</f>
        <v>170000000</v>
      </c>
      <c r="E18" s="3" t="n">
        <f aca="false">B18+C18-D18</f>
        <v>230000000</v>
      </c>
      <c r="F18" s="3" t="n">
        <f aca="false">MAX(0,기준!$B$3-E18)</f>
        <v>0</v>
      </c>
      <c r="G18" s="3" t="str">
        <f aca="false">IF(E18&lt;0,"현금 부족",IF(E18&lt;기준!$B$3,"최소 보유 미달","정상"))</f>
        <v>정상</v>
      </c>
    </row>
    <row r="19" customFormat="false" ht="31.5" hidden="false" customHeight="true" outlineLevel="0" collapsed="false">
      <c r="A19" s="4" t="n">
        <v>46345</v>
      </c>
      <c r="B19" s="3" t="n">
        <f aca="false">E18</f>
        <v>230000000</v>
      </c>
      <c r="C19" s="3" t="n">
        <f aca="false">SUMIFS(현금일정!E2:E626,현금일정!A2:A626,"대응안 A",현금일정!C2:C626,"받을 돈",현금일정!D2:D626,A19)</f>
        <v>0</v>
      </c>
      <c r="D19" s="3" t="n">
        <f aca="false">SUMIFS(현금일정!E2:E626,현금일정!A2:A626,"대응안 A",현금일정!C2:C626,"줄 돈",현금일정!D2:D626,A19)</f>
        <v>90000000</v>
      </c>
      <c r="E19" s="3" t="n">
        <f aca="false">B19+C19-D19</f>
        <v>140000000</v>
      </c>
      <c r="F19" s="3" t="n">
        <f aca="false">MAX(0,기준!$B$3-E19)</f>
        <v>0</v>
      </c>
      <c r="G19" s="3" t="str">
        <f aca="false">IF(E19&lt;0,"현금 부족",IF(E19&lt;기준!$B$3,"최소 보유 미달","정상"))</f>
        <v>정상</v>
      </c>
    </row>
    <row r="20" customFormat="false" ht="31.5" hidden="false" customHeight="true" outlineLevel="0" collapsed="false">
      <c r="A20" s="4" t="n">
        <v>46346</v>
      </c>
      <c r="B20" s="3" t="n">
        <f aca="false">E19</f>
        <v>140000000</v>
      </c>
      <c r="C20" s="3" t="n">
        <f aca="false">SUMIFS(현금일정!E2:E626,현금일정!A2:A626,"대응안 A",현금일정!C2:C626,"받을 돈",현금일정!D2:D626,A20)</f>
        <v>120000000</v>
      </c>
      <c r="D20" s="3" t="n">
        <f aca="false">SUMIFS(현금일정!E2:E626,현금일정!A2:A626,"대응안 A",현금일정!C2:C626,"줄 돈",현금일정!D2:D626,A20)</f>
        <v>160000000</v>
      </c>
      <c r="E20" s="3" t="n">
        <f aca="false">B20+C20-D20</f>
        <v>100000000</v>
      </c>
      <c r="F20" s="3" t="n">
        <f aca="false">MAX(0,기준!$B$3-E20)</f>
        <v>0</v>
      </c>
      <c r="G20" s="3" t="str">
        <f aca="false">IF(E20&lt;0,"현금 부족",IF(E20&lt;기준!$B$3,"최소 보유 미달","정상"))</f>
        <v>정상</v>
      </c>
    </row>
    <row r="21" customFormat="false" ht="31.5" hidden="false" customHeight="true" outlineLevel="0" collapsed="false">
      <c r="A21" s="4" t="n">
        <v>46347</v>
      </c>
      <c r="B21" s="3" t="n">
        <f aca="false">E20</f>
        <v>100000000</v>
      </c>
      <c r="C21" s="3" t="n">
        <f aca="false">SUMIFS(현금일정!E2:E626,현금일정!A2:A626,"대응안 A",현금일정!C2:C626,"받을 돈",현금일정!D2:D626,A21)</f>
        <v>0</v>
      </c>
      <c r="D21" s="3" t="n">
        <f aca="false">SUMIFS(현금일정!E2:E626,현금일정!A2:A626,"대응안 A",현금일정!C2:C626,"줄 돈",현금일정!D2:D626,A21)</f>
        <v>0</v>
      </c>
      <c r="E21" s="3" t="n">
        <f aca="false">B21+C21-D21</f>
        <v>100000000</v>
      </c>
      <c r="F21" s="3" t="n">
        <f aca="false">MAX(0,기준!$B$3-E21)</f>
        <v>0</v>
      </c>
      <c r="G21" s="3" t="str">
        <f aca="false">IF(E21&lt;0,"현금 부족",IF(E21&lt;기준!$B$3,"최소 보유 미달","정상"))</f>
        <v>정상</v>
      </c>
    </row>
    <row r="22" customFormat="false" ht="31.5" hidden="false" customHeight="true" outlineLevel="0" collapsed="false">
      <c r="A22" s="4" t="n">
        <v>46348</v>
      </c>
      <c r="B22" s="3" t="n">
        <f aca="false">E21</f>
        <v>100000000</v>
      </c>
      <c r="C22" s="3" t="n">
        <f aca="false">SUMIFS(현금일정!E2:E626,현금일정!A2:A626,"대응안 A",현금일정!C2:C626,"받을 돈",현금일정!D2:D626,A22)</f>
        <v>0</v>
      </c>
      <c r="D22" s="3" t="n">
        <f aca="false">SUMIFS(현금일정!E2:E626,현금일정!A2:A626,"대응안 A",현금일정!C2:C626,"줄 돈",현금일정!D2:D626,A22)</f>
        <v>0</v>
      </c>
      <c r="E22" s="3" t="n">
        <f aca="false">B22+C22-D22</f>
        <v>100000000</v>
      </c>
      <c r="F22" s="3" t="n">
        <f aca="false">MAX(0,기준!$B$3-E22)</f>
        <v>0</v>
      </c>
      <c r="G22" s="3" t="str">
        <f aca="false">IF(E22&lt;0,"현금 부족",IF(E22&lt;기준!$B$3,"최소 보유 미달","정상"))</f>
        <v>정상</v>
      </c>
    </row>
    <row r="23" customFormat="false" ht="31.5" hidden="false" customHeight="true" outlineLevel="0" collapsed="false">
      <c r="A23" s="4" t="n">
        <v>46349</v>
      </c>
      <c r="B23" s="3" t="n">
        <f aca="false">E22</f>
        <v>100000000</v>
      </c>
      <c r="C23" s="3" t="n">
        <f aca="false">SUMIFS(현금일정!E2:E626,현금일정!A2:A626,"대응안 A",현금일정!C2:C626,"받을 돈",현금일정!D2:D626,A23)</f>
        <v>0</v>
      </c>
      <c r="D23" s="3" t="n">
        <f aca="false">SUMIFS(현금일정!E2:E626,현금일정!A2:A626,"대응안 A",현금일정!C2:C626,"줄 돈",현금일정!D2:D626,A23)</f>
        <v>0</v>
      </c>
      <c r="E23" s="3" t="n">
        <f aca="false">B23+C23-D23</f>
        <v>100000000</v>
      </c>
      <c r="F23" s="3" t="n">
        <f aca="false">MAX(0,기준!$B$3-E23)</f>
        <v>0</v>
      </c>
      <c r="G23" s="3" t="str">
        <f aca="false">IF(E23&lt;0,"현금 부족",IF(E23&lt;기준!$B$3,"최소 보유 미달","정상"))</f>
        <v>정상</v>
      </c>
    </row>
    <row r="24" customFormat="false" ht="31.5" hidden="false" customHeight="true" outlineLevel="0" collapsed="false">
      <c r="A24" s="4" t="n">
        <v>46350</v>
      </c>
      <c r="B24" s="3" t="n">
        <f aca="false">E23</f>
        <v>100000000</v>
      </c>
      <c r="C24" s="3" t="n">
        <f aca="false">SUMIFS(현금일정!E2:E626,현금일정!A2:A626,"대응안 A",현금일정!C2:C626,"받을 돈",현금일정!D2:D626,A24)</f>
        <v>500000000</v>
      </c>
      <c r="D24" s="3" t="n">
        <f aca="false">SUMIFS(현금일정!E2:E626,현금일정!A2:A626,"대응안 A",현금일정!C2:C626,"줄 돈",현금일정!D2:D626,A24)</f>
        <v>0</v>
      </c>
      <c r="E24" s="3" t="n">
        <f aca="false">B24+C24-D24</f>
        <v>600000000</v>
      </c>
      <c r="F24" s="3" t="n">
        <f aca="false">MAX(0,기준!$B$3-E24)</f>
        <v>0</v>
      </c>
      <c r="G24" s="3" t="str">
        <f aca="false">IF(E24&lt;0,"현금 부족",IF(E24&lt;기준!$B$3,"최소 보유 미달","정상"))</f>
        <v>정상</v>
      </c>
    </row>
    <row r="25" customFormat="false" ht="31.5" hidden="false" customHeight="true" outlineLevel="0" collapsed="false">
      <c r="A25" s="4" t="n">
        <v>46351</v>
      </c>
      <c r="B25" s="3" t="n">
        <f aca="false">E24</f>
        <v>600000000</v>
      </c>
      <c r="C25" s="3" t="n">
        <f aca="false">SUMIFS(현금일정!E2:E626,현금일정!A2:A626,"대응안 A",현금일정!C2:C626,"받을 돈",현금일정!D2:D626,A25)</f>
        <v>0</v>
      </c>
      <c r="D25" s="3" t="n">
        <f aca="false">SUMIFS(현금일정!E2:E626,현금일정!A2:A626,"대응안 A",현금일정!C2:C626,"줄 돈",현금일정!D2:D626,A25)</f>
        <v>0</v>
      </c>
      <c r="E25" s="3" t="n">
        <f aca="false">B25+C25-D25</f>
        <v>600000000</v>
      </c>
      <c r="F25" s="3" t="n">
        <f aca="false">MAX(0,기준!$B$3-E25)</f>
        <v>0</v>
      </c>
      <c r="G25" s="3" t="str">
        <f aca="false">IF(E25&lt;0,"현금 부족",IF(E25&lt;기준!$B$3,"최소 보유 미달","정상"))</f>
        <v>정상</v>
      </c>
    </row>
    <row r="26" customFormat="false" ht="31.5" hidden="false" customHeight="true" outlineLevel="0" collapsed="false">
      <c r="A26" s="4" t="n">
        <v>46352</v>
      </c>
      <c r="B26" s="3" t="n">
        <f aca="false">E25</f>
        <v>600000000</v>
      </c>
      <c r="C26" s="3" t="n">
        <f aca="false">SUMIFS(현금일정!E2:E626,현금일정!A2:A626,"대응안 A",현금일정!C2:C626,"받을 돈",현금일정!D2:D626,A26)</f>
        <v>0</v>
      </c>
      <c r="D26" s="3" t="n">
        <f aca="false">SUMIFS(현금일정!E2:E626,현금일정!A2:A626,"대응안 A",현금일정!C2:C626,"줄 돈",현금일정!D2:D626,A26)</f>
        <v>0</v>
      </c>
      <c r="E26" s="3" t="n">
        <f aca="false">B26+C26-D26</f>
        <v>600000000</v>
      </c>
      <c r="F26" s="3" t="n">
        <f aca="false">MAX(0,기준!$B$3-E26)</f>
        <v>0</v>
      </c>
      <c r="G26" s="3" t="str">
        <f aca="false">IF(E26&lt;0,"현금 부족",IF(E26&lt;기준!$B$3,"최소 보유 미달","정상"))</f>
        <v>정상</v>
      </c>
    </row>
    <row r="27" customFormat="false" ht="31.5" hidden="false" customHeight="true" outlineLevel="0" collapsed="false">
      <c r="A27" s="4" t="n">
        <v>46353</v>
      </c>
      <c r="B27" s="3" t="n">
        <f aca="false">E26</f>
        <v>600000000</v>
      </c>
      <c r="C27" s="3" t="n">
        <f aca="false">SUMIFS(현금일정!E2:E626,현금일정!A2:A626,"대응안 A",현금일정!C2:C626,"받을 돈",현금일정!D2:D626,A27)</f>
        <v>0</v>
      </c>
      <c r="D27" s="3" t="n">
        <f aca="false">SUMIFS(현금일정!E2:E626,현금일정!A2:A626,"대응안 A",현금일정!C2:C626,"줄 돈",현금일정!D2:D626,A27)</f>
        <v>420000000</v>
      </c>
      <c r="E27" s="3" t="n">
        <f aca="false">B27+C27-D27</f>
        <v>180000000</v>
      </c>
      <c r="F27" s="3" t="n">
        <f aca="false">MAX(0,기준!$B$3-E27)</f>
        <v>0</v>
      </c>
      <c r="G27" s="3" t="str">
        <f aca="false">IF(E27&lt;0,"현금 부족",IF(E27&lt;기준!$B$3,"최소 보유 미달","정상"))</f>
        <v>정상</v>
      </c>
    </row>
    <row r="28" customFormat="false" ht="31.5" hidden="false" customHeight="true" outlineLevel="0" collapsed="false">
      <c r="A28" s="4" t="n">
        <v>46354</v>
      </c>
      <c r="B28" s="3" t="n">
        <f aca="false">E27</f>
        <v>180000000</v>
      </c>
      <c r="C28" s="3" t="n">
        <f aca="false">SUMIFS(현금일정!E2:E626,현금일정!A2:A626,"대응안 A",현금일정!C2:C626,"받을 돈",현금일정!D2:D626,A28)</f>
        <v>0</v>
      </c>
      <c r="D28" s="3" t="n">
        <f aca="false">SUMIFS(현금일정!E2:E626,현금일정!A2:A626,"대응안 A",현금일정!C2:C626,"줄 돈",현금일정!D2:D626,A28)</f>
        <v>0</v>
      </c>
      <c r="E28" s="3" t="n">
        <f aca="false">B28+C28-D28</f>
        <v>180000000</v>
      </c>
      <c r="F28" s="3" t="n">
        <f aca="false">MAX(0,기준!$B$3-E28)</f>
        <v>0</v>
      </c>
      <c r="G28" s="3" t="str">
        <f aca="false">IF(E28&lt;0,"현금 부족",IF(E28&lt;기준!$B$3,"최소 보유 미달","정상"))</f>
        <v>정상</v>
      </c>
    </row>
    <row r="29" customFormat="false" ht="31.5" hidden="false" customHeight="true" outlineLevel="0" collapsed="false">
      <c r="A29" s="4" t="n">
        <v>46355</v>
      </c>
      <c r="B29" s="3" t="n">
        <f aca="false">E28</f>
        <v>180000000</v>
      </c>
      <c r="C29" s="3" t="n">
        <f aca="false">SUMIFS(현금일정!E2:E626,현금일정!A2:A626,"대응안 A",현금일정!C2:C626,"받을 돈",현금일정!D2:D626,A29)</f>
        <v>0</v>
      </c>
      <c r="D29" s="3" t="n">
        <f aca="false">SUMIFS(현금일정!E2:E626,현금일정!A2:A626,"대응안 A",현금일정!C2:C626,"줄 돈",현금일정!D2:D626,A29)</f>
        <v>0</v>
      </c>
      <c r="E29" s="3" t="n">
        <f aca="false">B29+C29-D29</f>
        <v>180000000</v>
      </c>
      <c r="F29" s="3" t="n">
        <f aca="false">MAX(0,기준!$B$3-E29)</f>
        <v>0</v>
      </c>
      <c r="G29" s="3" t="str">
        <f aca="false">IF(E29&lt;0,"현금 부족",IF(E29&lt;기준!$B$3,"최소 보유 미달","정상"))</f>
        <v>정상</v>
      </c>
    </row>
    <row r="30" customFormat="false" ht="31.5" hidden="false" customHeight="true" outlineLevel="0" collapsed="false">
      <c r="A30" s="4" t="n">
        <v>46356</v>
      </c>
      <c r="B30" s="3" t="n">
        <f aca="false">E29</f>
        <v>180000000</v>
      </c>
      <c r="C30" s="3" t="n">
        <f aca="false">SUMIFS(현금일정!E2:E626,현금일정!A2:A626,"대응안 A",현금일정!C2:C626,"받을 돈",현금일정!D2:D626,A30)</f>
        <v>0</v>
      </c>
      <c r="D30" s="3" t="n">
        <f aca="false">SUMIFS(현금일정!E2:E626,현금일정!A2:A626,"대응안 A",현금일정!C2:C626,"줄 돈",현금일정!D2:D626,A30)</f>
        <v>0</v>
      </c>
      <c r="E30" s="3" t="n">
        <f aca="false">B30+C30-D30</f>
        <v>180000000</v>
      </c>
      <c r="F30" s="3" t="n">
        <f aca="false">MAX(0,기준!$B$3-E30)</f>
        <v>0</v>
      </c>
      <c r="G30" s="3" t="str">
        <f aca="false">IF(E30&lt;0,"현금 부족",IF(E30&lt;기준!$B$3,"최소 보유 미달","정상"))</f>
        <v>정상</v>
      </c>
    </row>
    <row r="31" customFormat="false" ht="31.5" hidden="false" customHeight="true" outlineLevel="0" collapsed="false">
      <c r="A31" s="4" t="n">
        <v>46357</v>
      </c>
      <c r="B31" s="3" t="n">
        <f aca="false">E30</f>
        <v>180000000</v>
      </c>
      <c r="C31" s="3" t="n">
        <f aca="false">SUMIFS(현금일정!E2:E626,현금일정!A2:A626,"대응안 A",현금일정!C2:C626,"받을 돈",현금일정!D2:D626,A31)</f>
        <v>450000000</v>
      </c>
      <c r="D31" s="3" t="n">
        <f aca="false">SUMIFS(현금일정!E2:E626,현금일정!A2:A626,"대응안 A",현금일정!C2:C626,"줄 돈",현금일정!D2:D626,A31)</f>
        <v>0</v>
      </c>
      <c r="E31" s="3" t="n">
        <f aca="false">B31+C31-D31</f>
        <v>630000000</v>
      </c>
      <c r="F31" s="3" t="n">
        <f aca="false">MAX(0,기준!$B$3-E31)</f>
        <v>0</v>
      </c>
      <c r="G31" s="3" t="str">
        <f aca="false">IF(E31&lt;0,"현금 부족",IF(E31&lt;기준!$B$3,"최소 보유 미달","정상"))</f>
        <v>정상</v>
      </c>
    </row>
    <row r="32" customFormat="false" ht="31.5" hidden="false" customHeight="true" outlineLevel="0" collapsed="false">
      <c r="A32" s="4" t="n">
        <v>46358</v>
      </c>
      <c r="B32" s="3" t="n">
        <f aca="false">E31</f>
        <v>630000000</v>
      </c>
      <c r="C32" s="3" t="n">
        <f aca="false">SUMIFS(현금일정!E2:E626,현금일정!A2:A626,"대응안 A",현금일정!C2:C626,"받을 돈",현금일정!D2:D626,A32)</f>
        <v>0</v>
      </c>
      <c r="D32" s="3" t="n">
        <f aca="false">SUMIFS(현금일정!E2:E626,현금일정!A2:A626,"대응안 A",현금일정!C2:C626,"줄 돈",현금일정!D2:D626,A32)</f>
        <v>0</v>
      </c>
      <c r="E32" s="3" t="n">
        <f aca="false">B32+C32-D32</f>
        <v>630000000</v>
      </c>
      <c r="F32" s="3" t="n">
        <f aca="false">MAX(0,기준!$B$3-E32)</f>
        <v>0</v>
      </c>
      <c r="G32" s="3" t="str">
        <f aca="false">IF(E32&lt;0,"현금 부족",IF(E32&lt;기준!$B$3,"최소 보유 미달","정상"))</f>
        <v>정상</v>
      </c>
    </row>
    <row r="33" customFormat="false" ht="31.5" hidden="false" customHeight="true" outlineLevel="0" collapsed="false">
      <c r="A33" s="4" t="n">
        <v>46359</v>
      </c>
      <c r="B33" s="3" t="n">
        <f aca="false">E32</f>
        <v>630000000</v>
      </c>
      <c r="C33" s="3" t="n">
        <f aca="false">SUMIFS(현금일정!E2:E626,현금일정!A2:A626,"대응안 A",현금일정!C2:C626,"받을 돈",현금일정!D2:D626,A33)</f>
        <v>0</v>
      </c>
      <c r="D33" s="3" t="n">
        <f aca="false">SUMIFS(현금일정!E2:E626,현금일정!A2:A626,"대응안 A",현금일정!C2:C626,"줄 돈",현금일정!D2:D626,A33)</f>
        <v>0</v>
      </c>
      <c r="E33" s="3" t="n">
        <f aca="false">B33+C33-D33</f>
        <v>630000000</v>
      </c>
      <c r="F33" s="3" t="n">
        <f aca="false">MAX(0,기준!$B$3-E33)</f>
        <v>0</v>
      </c>
      <c r="G33" s="3" t="str">
        <f aca="false">IF(E33&lt;0,"현금 부족",IF(E33&lt;기준!$B$3,"최소 보유 미달","정상"))</f>
        <v>정상</v>
      </c>
    </row>
    <row r="34" customFormat="false" ht="31.5" hidden="false" customHeight="true" outlineLevel="0" collapsed="false">
      <c r="A34" s="4" t="n">
        <v>46360</v>
      </c>
      <c r="B34" s="3" t="n">
        <f aca="false">E33</f>
        <v>630000000</v>
      </c>
      <c r="C34" s="3" t="n">
        <f aca="false">SUMIFS(현금일정!E2:E626,현금일정!A2:A626,"대응안 A",현금일정!C2:C626,"받을 돈",현금일정!D2:D626,A34)</f>
        <v>60000000</v>
      </c>
      <c r="D34" s="3" t="n">
        <f aca="false">SUMIFS(현금일정!E2:E626,현금일정!A2:A626,"대응안 A",현금일정!C2:C626,"줄 돈",현금일정!D2:D626,A34)</f>
        <v>560000000</v>
      </c>
      <c r="E34" s="3" t="n">
        <f aca="false">B34+C34-D34</f>
        <v>130000000</v>
      </c>
      <c r="F34" s="3" t="n">
        <f aca="false">MAX(0,기준!$B$3-E34)</f>
        <v>0</v>
      </c>
      <c r="G34" s="3" t="str">
        <f aca="false">IF(E34&lt;0,"현금 부족",IF(E34&lt;기준!$B$3,"최소 보유 미달","정상"))</f>
        <v>정상</v>
      </c>
    </row>
    <row r="35" customFormat="false" ht="31.5" hidden="false" customHeight="true" outlineLevel="0" collapsed="false">
      <c r="A35" s="4" t="n">
        <v>46361</v>
      </c>
      <c r="B35" s="3" t="n">
        <f aca="false">E34</f>
        <v>130000000</v>
      </c>
      <c r="C35" s="3" t="n">
        <f aca="false">SUMIFS(현금일정!E2:E626,현금일정!A2:A626,"대응안 A",현금일정!C2:C626,"받을 돈",현금일정!D2:D626,A35)</f>
        <v>0</v>
      </c>
      <c r="D35" s="3" t="n">
        <f aca="false">SUMIFS(현금일정!E2:E626,현금일정!A2:A626,"대응안 A",현금일정!C2:C626,"줄 돈",현금일정!D2:D626,A35)</f>
        <v>0</v>
      </c>
      <c r="E35" s="3" t="n">
        <f aca="false">B35+C35-D35</f>
        <v>130000000</v>
      </c>
      <c r="F35" s="3" t="n">
        <f aca="false">MAX(0,기준!$B$3-E35)</f>
        <v>0</v>
      </c>
      <c r="G35" s="3" t="str">
        <f aca="false">IF(E35&lt;0,"현금 부족",IF(E35&lt;기준!$B$3,"최소 보유 미달","정상"))</f>
        <v>정상</v>
      </c>
    </row>
    <row r="36" customFormat="false" ht="31.5" hidden="false" customHeight="true" outlineLevel="0" collapsed="false">
      <c r="A36" s="4" t="n">
        <v>46362</v>
      </c>
      <c r="B36" s="3" t="n">
        <f aca="false">E35</f>
        <v>130000000</v>
      </c>
      <c r="C36" s="3" t="n">
        <f aca="false">SUMIFS(현금일정!E2:E626,현금일정!A2:A626,"대응안 A",현금일정!C2:C626,"받을 돈",현금일정!D2:D626,A36)</f>
        <v>0</v>
      </c>
      <c r="D36" s="3" t="n">
        <f aca="false">SUMIFS(현금일정!E2:E626,현금일정!A2:A626,"대응안 A",현금일정!C2:C626,"줄 돈",현금일정!D2:D626,A36)</f>
        <v>0</v>
      </c>
      <c r="E36" s="3" t="n">
        <f aca="false">B36+C36-D36</f>
        <v>130000000</v>
      </c>
      <c r="F36" s="3" t="n">
        <f aca="false">MAX(0,기준!$B$3-E36)</f>
        <v>0</v>
      </c>
      <c r="G36" s="3" t="str">
        <f aca="false">IF(E36&lt;0,"현금 부족",IF(E36&lt;기준!$B$3,"최소 보유 미달","정상"))</f>
        <v>정상</v>
      </c>
    </row>
    <row r="37" customFormat="false" ht="31.5" hidden="false" customHeight="true" outlineLevel="0" collapsed="false">
      <c r="A37" s="4" t="n">
        <v>46363</v>
      </c>
      <c r="B37" s="3" t="n">
        <f aca="false">E36</f>
        <v>130000000</v>
      </c>
      <c r="C37" s="3" t="n">
        <f aca="false">SUMIFS(현금일정!E2:E626,현금일정!A2:A626,"대응안 A",현금일정!C2:C626,"받을 돈",현금일정!D2:D626,A37)</f>
        <v>0</v>
      </c>
      <c r="D37" s="3" t="n">
        <f aca="false">SUMIFS(현금일정!E2:E626,현금일정!A2:A626,"대응안 A",현금일정!C2:C626,"줄 돈",현금일정!D2:D626,A37)</f>
        <v>0</v>
      </c>
      <c r="E37" s="3" t="n">
        <f aca="false">B37+C37-D37</f>
        <v>130000000</v>
      </c>
      <c r="F37" s="3" t="n">
        <f aca="false">MAX(0,기준!$B$3-E37)</f>
        <v>0</v>
      </c>
      <c r="G37" s="3" t="str">
        <f aca="false">IF(E37&lt;0,"현금 부족",IF(E37&lt;기준!$B$3,"최소 보유 미달","정상"))</f>
        <v>정상</v>
      </c>
    </row>
    <row r="38" customFormat="false" ht="31.5" hidden="false" customHeight="true" outlineLevel="0" collapsed="false">
      <c r="A38" s="4" t="n">
        <v>46364</v>
      </c>
      <c r="B38" s="3" t="n">
        <f aca="false">E37</f>
        <v>130000000</v>
      </c>
      <c r="C38" s="3" t="n">
        <f aca="false">SUMIFS(현금일정!E2:E626,현금일정!A2:A626,"대응안 A",현금일정!C2:C626,"받을 돈",현금일정!D2:D626,A38)</f>
        <v>480000000</v>
      </c>
      <c r="D38" s="3" t="n">
        <f aca="false">SUMIFS(현금일정!E2:E626,현금일정!A2:A626,"대응안 A",현금일정!C2:C626,"줄 돈",현금일정!D2:D626,A38)</f>
        <v>0</v>
      </c>
      <c r="E38" s="3" t="n">
        <f aca="false">B38+C38-D38</f>
        <v>610000000</v>
      </c>
      <c r="F38" s="3" t="n">
        <f aca="false">MAX(0,기준!$B$3-E38)</f>
        <v>0</v>
      </c>
      <c r="G38" s="3" t="str">
        <f aca="false">IF(E38&lt;0,"현금 부족",IF(E38&lt;기준!$B$3,"최소 보유 미달","정상"))</f>
        <v>정상</v>
      </c>
    </row>
    <row r="39" customFormat="false" ht="31.5" hidden="false" customHeight="true" outlineLevel="0" collapsed="false">
      <c r="A39" s="4" t="n">
        <v>46365</v>
      </c>
      <c r="B39" s="3" t="n">
        <f aca="false">E38</f>
        <v>610000000</v>
      </c>
      <c r="C39" s="3" t="n">
        <f aca="false">SUMIFS(현금일정!E2:E626,현금일정!A2:A626,"대응안 A",현금일정!C2:C626,"받을 돈",현금일정!D2:D626,A39)</f>
        <v>0</v>
      </c>
      <c r="D39" s="3" t="n">
        <f aca="false">SUMIFS(현금일정!E2:E626,현금일정!A2:A626,"대응안 A",현금일정!C2:C626,"줄 돈",현금일정!D2:D626,A39)</f>
        <v>0</v>
      </c>
      <c r="E39" s="3" t="n">
        <f aca="false">B39+C39-D39</f>
        <v>610000000</v>
      </c>
      <c r="F39" s="3" t="n">
        <f aca="false">MAX(0,기준!$B$3-E39)</f>
        <v>0</v>
      </c>
      <c r="G39" s="3" t="str">
        <f aca="false">IF(E39&lt;0,"현금 부족",IF(E39&lt;기준!$B$3,"최소 보유 미달","정상"))</f>
        <v>정상</v>
      </c>
    </row>
    <row r="40" customFormat="false" ht="31.5" hidden="false" customHeight="true" outlineLevel="0" collapsed="false">
      <c r="A40" s="4" t="n">
        <v>46366</v>
      </c>
      <c r="B40" s="3" t="n">
        <f aca="false">E39</f>
        <v>610000000</v>
      </c>
      <c r="C40" s="3" t="n">
        <f aca="false">SUMIFS(현금일정!E2:E626,현금일정!A2:A626,"대응안 A",현금일정!C2:C626,"받을 돈",현금일정!D2:D626,A40)</f>
        <v>0</v>
      </c>
      <c r="D40" s="3" t="n">
        <f aca="false">SUMIFS(현금일정!E2:E626,현금일정!A2:A626,"대응안 A",현금일정!C2:C626,"줄 돈",현금일정!D2:D626,A40)</f>
        <v>0</v>
      </c>
      <c r="E40" s="3" t="n">
        <f aca="false">B40+C40-D40</f>
        <v>610000000</v>
      </c>
      <c r="F40" s="3" t="n">
        <f aca="false">MAX(0,기준!$B$3-E40)</f>
        <v>0</v>
      </c>
      <c r="G40" s="3" t="str">
        <f aca="false">IF(E40&lt;0,"현금 부족",IF(E40&lt;기준!$B$3,"최소 보유 미달","정상"))</f>
        <v>정상</v>
      </c>
    </row>
    <row r="41" customFormat="false" ht="31.5" hidden="false" customHeight="true" outlineLevel="0" collapsed="false">
      <c r="A41" s="4" t="n">
        <v>46367</v>
      </c>
      <c r="B41" s="3" t="n">
        <f aca="false">E40</f>
        <v>610000000</v>
      </c>
      <c r="C41" s="3" t="n">
        <f aca="false">SUMIFS(현금일정!E2:E626,현금일정!A2:A626,"대응안 A",현금일정!C2:C626,"받을 돈",현금일정!D2:D626,A41)</f>
        <v>0</v>
      </c>
      <c r="D41" s="3" t="n">
        <f aca="false">SUMIFS(현금일정!E2:E626,현금일정!A2:A626,"대응안 A",현금일정!C2:C626,"줄 돈",현금일정!D2:D626,A41)</f>
        <v>470000000</v>
      </c>
      <c r="E41" s="3" t="n">
        <f aca="false">B41+C41-D41</f>
        <v>140000000</v>
      </c>
      <c r="F41" s="3" t="n">
        <f aca="false">MAX(0,기준!$B$3-E41)</f>
        <v>0</v>
      </c>
      <c r="G41" s="3" t="str">
        <f aca="false">IF(E41&lt;0,"현금 부족",IF(E41&lt;기준!$B$3,"최소 보유 미달","정상"))</f>
        <v>정상</v>
      </c>
    </row>
    <row r="42" customFormat="false" ht="31.5" hidden="false" customHeight="true" outlineLevel="0" collapsed="false">
      <c r="A42" s="4" t="n">
        <v>46368</v>
      </c>
      <c r="B42" s="3" t="n">
        <f aca="false">E41</f>
        <v>140000000</v>
      </c>
      <c r="C42" s="3" t="n">
        <f aca="false">SUMIFS(현금일정!E2:E626,현금일정!A2:A626,"대응안 A",현금일정!C2:C626,"받을 돈",현금일정!D2:D626,A42)</f>
        <v>0</v>
      </c>
      <c r="D42" s="3" t="n">
        <f aca="false">SUMIFS(현금일정!E2:E626,현금일정!A2:A626,"대응안 A",현금일정!C2:C626,"줄 돈",현금일정!D2:D626,A42)</f>
        <v>0</v>
      </c>
      <c r="E42" s="3" t="n">
        <f aca="false">B42+C42-D42</f>
        <v>140000000</v>
      </c>
      <c r="F42" s="3" t="n">
        <f aca="false">MAX(0,기준!$B$3-E42)</f>
        <v>0</v>
      </c>
      <c r="G42" s="3" t="str">
        <f aca="false">IF(E42&lt;0,"현금 부족",IF(E42&lt;기준!$B$3,"최소 보유 미달","정상"))</f>
        <v>정상</v>
      </c>
    </row>
    <row r="43" customFormat="false" ht="31.5" hidden="false" customHeight="true" outlineLevel="0" collapsed="false">
      <c r="A43" s="4" t="n">
        <v>46369</v>
      </c>
      <c r="B43" s="3" t="n">
        <f aca="false">E42</f>
        <v>140000000</v>
      </c>
      <c r="C43" s="3" t="n">
        <f aca="false">SUMIFS(현금일정!E2:E626,현금일정!A2:A626,"대응안 A",현금일정!C2:C626,"받을 돈",현금일정!D2:D626,A43)</f>
        <v>0</v>
      </c>
      <c r="D43" s="3" t="n">
        <f aca="false">SUMIFS(현금일정!E2:E626,현금일정!A2:A626,"대응안 A",현금일정!C2:C626,"줄 돈",현금일정!D2:D626,A43)</f>
        <v>0</v>
      </c>
      <c r="E43" s="3" t="n">
        <f aca="false">B43+C43-D43</f>
        <v>140000000</v>
      </c>
      <c r="F43" s="3" t="n">
        <f aca="false">MAX(0,기준!$B$3-E43)</f>
        <v>0</v>
      </c>
      <c r="G43" s="3" t="str">
        <f aca="false">IF(E43&lt;0,"현금 부족",IF(E43&lt;기준!$B$3,"최소 보유 미달","정상"))</f>
        <v>정상</v>
      </c>
    </row>
    <row r="44" customFormat="false" ht="31.5" hidden="false" customHeight="true" outlineLevel="0" collapsed="false">
      <c r="A44" s="4" t="n">
        <v>46370</v>
      </c>
      <c r="B44" s="3" t="n">
        <f aca="false">E43</f>
        <v>140000000</v>
      </c>
      <c r="C44" s="3" t="n">
        <f aca="false">SUMIFS(현금일정!E2:E626,현금일정!A2:A626,"대응안 A",현금일정!C2:C626,"받을 돈",현금일정!D2:D626,A44)</f>
        <v>0</v>
      </c>
      <c r="D44" s="3" t="n">
        <f aca="false">SUMIFS(현금일정!E2:E626,현금일정!A2:A626,"대응안 A",현금일정!C2:C626,"줄 돈",현금일정!D2:D626,A44)</f>
        <v>0</v>
      </c>
      <c r="E44" s="3" t="n">
        <f aca="false">B44+C44-D44</f>
        <v>140000000</v>
      </c>
      <c r="F44" s="3" t="n">
        <f aca="false">MAX(0,기준!$B$3-E44)</f>
        <v>0</v>
      </c>
      <c r="G44" s="3" t="str">
        <f aca="false">IF(E44&lt;0,"현금 부족",IF(E44&lt;기준!$B$3,"최소 보유 미달","정상"))</f>
        <v>정상</v>
      </c>
    </row>
    <row r="45" customFormat="false" ht="31.5" hidden="false" customHeight="true" outlineLevel="0" collapsed="false">
      <c r="A45" s="4" t="n">
        <v>46371</v>
      </c>
      <c r="B45" s="3" t="n">
        <f aca="false">E44</f>
        <v>140000000</v>
      </c>
      <c r="C45" s="3" t="n">
        <f aca="false">SUMIFS(현금일정!E2:E626,현금일정!A2:A626,"대응안 A",현금일정!C2:C626,"받을 돈",현금일정!D2:D626,A45)</f>
        <v>520000000</v>
      </c>
      <c r="D45" s="3" t="n">
        <f aca="false">SUMIFS(현금일정!E2:E626,현금일정!A2:A626,"대응안 A",현금일정!C2:C626,"줄 돈",현금일정!D2:D626,A45)</f>
        <v>0</v>
      </c>
      <c r="E45" s="3" t="n">
        <f aca="false">B45+C45-D45</f>
        <v>660000000</v>
      </c>
      <c r="F45" s="3" t="n">
        <f aca="false">MAX(0,기준!$B$3-E45)</f>
        <v>0</v>
      </c>
      <c r="G45" s="3" t="str">
        <f aca="false">IF(E45&lt;0,"현금 부족",IF(E45&lt;기준!$B$3,"최소 보유 미달","정상"))</f>
        <v>정상</v>
      </c>
    </row>
    <row r="46" customFormat="false" ht="31.5" hidden="false" customHeight="true" outlineLevel="0" collapsed="false">
      <c r="A46" s="4" t="n">
        <v>46372</v>
      </c>
      <c r="B46" s="3" t="n">
        <f aca="false">E45</f>
        <v>660000000</v>
      </c>
      <c r="C46" s="3" t="n">
        <f aca="false">SUMIFS(현금일정!E2:E626,현금일정!A2:A626,"대응안 A",현금일정!C2:C626,"받을 돈",현금일정!D2:D626,A46)</f>
        <v>0</v>
      </c>
      <c r="D46" s="3" t="n">
        <f aca="false">SUMIFS(현금일정!E2:E626,현금일정!A2:A626,"대응안 A",현금일정!C2:C626,"줄 돈",현금일정!D2:D626,A46)</f>
        <v>0</v>
      </c>
      <c r="E46" s="3" t="n">
        <f aca="false">B46+C46-D46</f>
        <v>660000000</v>
      </c>
      <c r="F46" s="3" t="n">
        <f aca="false">MAX(0,기준!$B$3-E46)</f>
        <v>0</v>
      </c>
      <c r="G46" s="3" t="str">
        <f aca="false">IF(E46&lt;0,"현금 부족",IF(E46&lt;기준!$B$3,"최소 보유 미달","정상"))</f>
        <v>정상</v>
      </c>
    </row>
    <row r="47" customFormat="false" ht="31.5" hidden="false" customHeight="true" outlineLevel="0" collapsed="false">
      <c r="A47" s="4" t="n">
        <v>46373</v>
      </c>
      <c r="B47" s="3" t="n">
        <f aca="false">E46</f>
        <v>660000000</v>
      </c>
      <c r="C47" s="3" t="n">
        <f aca="false">SUMIFS(현금일정!E2:E626,현금일정!A2:A626,"대응안 A",현금일정!C2:C626,"받을 돈",현금일정!D2:D626,A47)</f>
        <v>0</v>
      </c>
      <c r="D47" s="3" t="n">
        <f aca="false">SUMIFS(현금일정!E2:E626,현금일정!A2:A626,"대응안 A",현금일정!C2:C626,"줄 돈",현금일정!D2:D626,A47)</f>
        <v>0</v>
      </c>
      <c r="E47" s="3" t="n">
        <f aca="false">B47+C47-D47</f>
        <v>660000000</v>
      </c>
      <c r="F47" s="3" t="n">
        <f aca="false">MAX(0,기준!$B$3-E47)</f>
        <v>0</v>
      </c>
      <c r="G47" s="3" t="str">
        <f aca="false">IF(E47&lt;0,"현금 부족",IF(E47&lt;기준!$B$3,"최소 보유 미달","정상"))</f>
        <v>정상</v>
      </c>
    </row>
    <row r="48" customFormat="false" ht="31.5" hidden="false" customHeight="true" outlineLevel="0" collapsed="false">
      <c r="A48" s="4" t="n">
        <v>46374</v>
      </c>
      <c r="B48" s="3" t="n">
        <f aca="false">E47</f>
        <v>660000000</v>
      </c>
      <c r="C48" s="3" t="n">
        <f aca="false">SUMIFS(현금일정!E2:E626,현금일정!A2:A626,"대응안 A",현금일정!C2:C626,"받을 돈",현금일정!D2:D626,A48)</f>
        <v>0</v>
      </c>
      <c r="D48" s="3" t="n">
        <f aca="false">SUMIFS(현금일정!E2:E626,현금일정!A2:A626,"대응안 A",현금일정!C2:C626,"줄 돈",현금일정!D2:D626,A48)</f>
        <v>480000000</v>
      </c>
      <c r="E48" s="3" t="n">
        <f aca="false">B48+C48-D48</f>
        <v>180000000</v>
      </c>
      <c r="F48" s="3" t="n">
        <f aca="false">MAX(0,기준!$B$3-E48)</f>
        <v>0</v>
      </c>
      <c r="G48" s="3" t="str">
        <f aca="false">IF(E48&lt;0,"현금 부족",IF(E48&lt;기준!$B$3,"최소 보유 미달","정상"))</f>
        <v>정상</v>
      </c>
    </row>
    <row r="49" customFormat="false" ht="31.5" hidden="false" customHeight="true" outlineLevel="0" collapsed="false">
      <c r="A49" s="4" t="n">
        <v>46375</v>
      </c>
      <c r="B49" s="3" t="n">
        <f aca="false">E48</f>
        <v>180000000</v>
      </c>
      <c r="C49" s="3" t="n">
        <f aca="false">SUMIFS(현금일정!E2:E626,현금일정!A2:A626,"대응안 A",현금일정!C2:C626,"받을 돈",현금일정!D2:D626,A49)</f>
        <v>0</v>
      </c>
      <c r="D49" s="3" t="n">
        <f aca="false">SUMIFS(현금일정!E2:E626,현금일정!A2:A626,"대응안 A",현금일정!C2:C626,"줄 돈",현금일정!D2:D626,A49)</f>
        <v>0</v>
      </c>
      <c r="E49" s="3" t="n">
        <f aca="false">B49+C49-D49</f>
        <v>180000000</v>
      </c>
      <c r="F49" s="3" t="n">
        <f aca="false">MAX(0,기준!$B$3-E49)</f>
        <v>0</v>
      </c>
      <c r="G49" s="3" t="str">
        <f aca="false">IF(E49&lt;0,"현금 부족",IF(E49&lt;기준!$B$3,"최소 보유 미달","정상"))</f>
        <v>정상</v>
      </c>
    </row>
    <row r="50" customFormat="false" ht="31.5" hidden="false" customHeight="true" outlineLevel="0" collapsed="false">
      <c r="A50" s="4" t="n">
        <v>46376</v>
      </c>
      <c r="B50" s="3" t="n">
        <f aca="false">E49</f>
        <v>180000000</v>
      </c>
      <c r="C50" s="3" t="n">
        <f aca="false">SUMIFS(현금일정!E2:E626,현금일정!A2:A626,"대응안 A",현금일정!C2:C626,"받을 돈",현금일정!D2:D626,A50)</f>
        <v>0</v>
      </c>
      <c r="D50" s="3" t="n">
        <f aca="false">SUMIFS(현금일정!E2:E626,현금일정!A2:A626,"대응안 A",현금일정!C2:C626,"줄 돈",현금일정!D2:D626,A50)</f>
        <v>0</v>
      </c>
      <c r="E50" s="3" t="n">
        <f aca="false">B50+C50-D50</f>
        <v>180000000</v>
      </c>
      <c r="F50" s="3" t="n">
        <f aca="false">MAX(0,기준!$B$3-E50)</f>
        <v>0</v>
      </c>
      <c r="G50" s="3" t="str">
        <f aca="false">IF(E50&lt;0,"현금 부족",IF(E50&lt;기준!$B$3,"최소 보유 미달","정상"))</f>
        <v>정상</v>
      </c>
    </row>
    <row r="51" customFormat="false" ht="31.5" hidden="false" customHeight="true" outlineLevel="0" collapsed="false">
      <c r="A51" s="4" t="n">
        <v>46377</v>
      </c>
      <c r="B51" s="3" t="n">
        <f aca="false">E50</f>
        <v>180000000</v>
      </c>
      <c r="C51" s="3" t="n">
        <f aca="false">SUMIFS(현금일정!E2:E626,현금일정!A2:A626,"대응안 A",현금일정!C2:C626,"받을 돈",현금일정!D2:D626,A51)</f>
        <v>0</v>
      </c>
      <c r="D51" s="3" t="n">
        <f aca="false">SUMIFS(현금일정!E2:E626,현금일정!A2:A626,"대응안 A",현금일정!C2:C626,"줄 돈",현금일정!D2:D626,A51)</f>
        <v>0</v>
      </c>
      <c r="E51" s="3" t="n">
        <f aca="false">B51+C51-D51</f>
        <v>180000000</v>
      </c>
      <c r="F51" s="3" t="n">
        <f aca="false">MAX(0,기준!$B$3-E51)</f>
        <v>0</v>
      </c>
      <c r="G51" s="3" t="str">
        <f aca="false">IF(E51&lt;0,"현금 부족",IF(E51&lt;기준!$B$3,"최소 보유 미달","정상"))</f>
        <v>정상</v>
      </c>
    </row>
    <row r="52" customFormat="false" ht="31.5" hidden="false" customHeight="true" outlineLevel="0" collapsed="false">
      <c r="A52" s="4" t="n">
        <v>46378</v>
      </c>
      <c r="B52" s="3" t="n">
        <f aca="false">E51</f>
        <v>180000000</v>
      </c>
      <c r="C52" s="3" t="n">
        <f aca="false">SUMIFS(현금일정!E2:E626,현금일정!A2:A626,"대응안 A",현금일정!C2:C626,"받을 돈",현금일정!D2:D626,A52)</f>
        <v>460000000</v>
      </c>
      <c r="D52" s="3" t="n">
        <f aca="false">SUMIFS(현금일정!E2:E626,현금일정!A2:A626,"대응안 A",현금일정!C2:C626,"줄 돈",현금일정!D2:D626,A52)</f>
        <v>0</v>
      </c>
      <c r="E52" s="3" t="n">
        <f aca="false">B52+C52-D52</f>
        <v>640000000</v>
      </c>
      <c r="F52" s="3" t="n">
        <f aca="false">MAX(0,기준!$B$3-E52)</f>
        <v>0</v>
      </c>
      <c r="G52" s="3" t="str">
        <f aca="false">IF(E52&lt;0,"현금 부족",IF(E52&lt;기준!$B$3,"최소 보유 미달","정상"))</f>
        <v>정상</v>
      </c>
    </row>
    <row r="53" customFormat="false" ht="31.5" hidden="false" customHeight="true" outlineLevel="0" collapsed="false">
      <c r="A53" s="4" t="n">
        <v>46379</v>
      </c>
      <c r="B53" s="3" t="n">
        <f aca="false">E52</f>
        <v>640000000</v>
      </c>
      <c r="C53" s="3" t="n">
        <f aca="false">SUMIFS(현금일정!E2:E626,현금일정!A2:A626,"대응안 A",현금일정!C2:C626,"받을 돈",현금일정!D2:D626,A53)</f>
        <v>0</v>
      </c>
      <c r="D53" s="3" t="n">
        <f aca="false">SUMIFS(현금일정!E2:E626,현금일정!A2:A626,"대응안 A",현금일정!C2:C626,"줄 돈",현금일정!D2:D626,A53)</f>
        <v>0</v>
      </c>
      <c r="E53" s="3" t="n">
        <f aca="false">B53+C53-D53</f>
        <v>640000000</v>
      </c>
      <c r="F53" s="3" t="n">
        <f aca="false">MAX(0,기준!$B$3-E53)</f>
        <v>0</v>
      </c>
      <c r="G53" s="3" t="str">
        <f aca="false">IF(E53&lt;0,"현금 부족",IF(E53&lt;기준!$B$3,"최소 보유 미달","정상"))</f>
        <v>정상</v>
      </c>
    </row>
    <row r="54" customFormat="false" ht="31.5" hidden="false" customHeight="true" outlineLevel="0" collapsed="false">
      <c r="A54" s="4" t="n">
        <v>46380</v>
      </c>
      <c r="B54" s="3" t="n">
        <f aca="false">E53</f>
        <v>640000000</v>
      </c>
      <c r="C54" s="3" t="n">
        <f aca="false">SUMIFS(현금일정!E2:E626,현금일정!A2:A626,"대응안 A",현금일정!C2:C626,"받을 돈",현금일정!D2:D626,A54)</f>
        <v>0</v>
      </c>
      <c r="D54" s="3" t="n">
        <f aca="false">SUMIFS(현금일정!E2:E626,현금일정!A2:A626,"대응안 A",현금일정!C2:C626,"줄 돈",현금일정!D2:D626,A54)</f>
        <v>0</v>
      </c>
      <c r="E54" s="3" t="n">
        <f aca="false">B54+C54-D54</f>
        <v>640000000</v>
      </c>
      <c r="F54" s="3" t="n">
        <f aca="false">MAX(0,기준!$B$3-E54)</f>
        <v>0</v>
      </c>
      <c r="G54" s="3" t="str">
        <f aca="false">IF(E54&lt;0,"현금 부족",IF(E54&lt;기준!$B$3,"최소 보유 미달","정상"))</f>
        <v>정상</v>
      </c>
    </row>
    <row r="55" customFormat="false" ht="31.5" hidden="false" customHeight="true" outlineLevel="0" collapsed="false">
      <c r="A55" s="4" t="n">
        <v>46381</v>
      </c>
      <c r="B55" s="3" t="n">
        <f aca="false">E54</f>
        <v>640000000</v>
      </c>
      <c r="C55" s="3" t="n">
        <f aca="false">SUMIFS(현금일정!E2:E626,현금일정!A2:A626,"대응안 A",현금일정!C2:C626,"받을 돈",현금일정!D2:D626,A55)</f>
        <v>0</v>
      </c>
      <c r="D55" s="3" t="n">
        <f aca="false">SUMIFS(현금일정!E2:E626,현금일정!A2:A626,"대응안 A",현금일정!C2:C626,"줄 돈",현금일정!D2:D626,A55)</f>
        <v>490000000</v>
      </c>
      <c r="E55" s="3" t="n">
        <f aca="false">B55+C55-D55</f>
        <v>150000000</v>
      </c>
      <c r="F55" s="3" t="n">
        <f aca="false">MAX(0,기준!$B$3-E55)</f>
        <v>0</v>
      </c>
      <c r="G55" s="3" t="str">
        <f aca="false">IF(E55&lt;0,"현금 부족",IF(E55&lt;기준!$B$3,"최소 보유 미달","정상"))</f>
        <v>정상</v>
      </c>
    </row>
    <row r="56" customFormat="false" ht="31.5" hidden="false" customHeight="true" outlineLevel="0" collapsed="false">
      <c r="A56" s="4" t="n">
        <v>46382</v>
      </c>
      <c r="B56" s="3" t="n">
        <f aca="false">E55</f>
        <v>150000000</v>
      </c>
      <c r="C56" s="3" t="n">
        <f aca="false">SUMIFS(현금일정!E2:E626,현금일정!A2:A626,"대응안 A",현금일정!C2:C626,"받을 돈",현금일정!D2:D626,A56)</f>
        <v>0</v>
      </c>
      <c r="D56" s="3" t="n">
        <f aca="false">SUMIFS(현금일정!E2:E626,현금일정!A2:A626,"대응안 A",현금일정!C2:C626,"줄 돈",현금일정!D2:D626,A56)</f>
        <v>0</v>
      </c>
      <c r="E56" s="3" t="n">
        <f aca="false">B56+C56-D56</f>
        <v>150000000</v>
      </c>
      <c r="F56" s="3" t="n">
        <f aca="false">MAX(0,기준!$B$3-E56)</f>
        <v>0</v>
      </c>
      <c r="G56" s="3" t="str">
        <f aca="false">IF(E56&lt;0,"현금 부족",IF(E56&lt;기준!$B$3,"최소 보유 미달","정상"))</f>
        <v>정상</v>
      </c>
    </row>
    <row r="57" customFormat="false" ht="31.5" hidden="false" customHeight="true" outlineLevel="0" collapsed="false">
      <c r="A57" s="4" t="n">
        <v>46383</v>
      </c>
      <c r="B57" s="3" t="n">
        <f aca="false">E56</f>
        <v>150000000</v>
      </c>
      <c r="C57" s="3" t="n">
        <f aca="false">SUMIFS(현금일정!E2:E626,현금일정!A2:A626,"대응안 A",현금일정!C2:C626,"받을 돈",현금일정!D2:D626,A57)</f>
        <v>0</v>
      </c>
      <c r="D57" s="3" t="n">
        <f aca="false">SUMIFS(현금일정!E2:E626,현금일정!A2:A626,"대응안 A",현금일정!C2:C626,"줄 돈",현금일정!D2:D626,A57)</f>
        <v>0</v>
      </c>
      <c r="E57" s="3" t="n">
        <f aca="false">B57+C57-D57</f>
        <v>150000000</v>
      </c>
      <c r="F57" s="3" t="n">
        <f aca="false">MAX(0,기준!$B$3-E57)</f>
        <v>0</v>
      </c>
      <c r="G57" s="3" t="str">
        <f aca="false">IF(E57&lt;0,"현금 부족",IF(E57&lt;기준!$B$3,"최소 보유 미달","정상"))</f>
        <v>정상</v>
      </c>
    </row>
    <row r="58" customFormat="false" ht="31.5" hidden="false" customHeight="true" outlineLevel="0" collapsed="false">
      <c r="A58" s="4" t="n">
        <v>46384</v>
      </c>
      <c r="B58" s="3" t="n">
        <f aca="false">E57</f>
        <v>150000000</v>
      </c>
      <c r="C58" s="3" t="n">
        <f aca="false">SUMIFS(현금일정!E2:E626,현금일정!A2:A626,"대응안 A",현금일정!C2:C626,"받을 돈",현금일정!D2:D626,A58)</f>
        <v>0</v>
      </c>
      <c r="D58" s="3" t="n">
        <f aca="false">SUMIFS(현금일정!E2:E626,현금일정!A2:A626,"대응안 A",현금일정!C2:C626,"줄 돈",현금일정!D2:D626,A58)</f>
        <v>0</v>
      </c>
      <c r="E58" s="3" t="n">
        <f aca="false">B58+C58-D58</f>
        <v>150000000</v>
      </c>
      <c r="F58" s="3" t="n">
        <f aca="false">MAX(0,기준!$B$3-E58)</f>
        <v>0</v>
      </c>
      <c r="G58" s="3" t="str">
        <f aca="false">IF(E58&lt;0,"현금 부족",IF(E58&lt;기준!$B$3,"최소 보유 미달","정상"))</f>
        <v>정상</v>
      </c>
    </row>
    <row r="59" customFormat="false" ht="31.5" hidden="false" customHeight="true" outlineLevel="0" collapsed="false">
      <c r="A59" s="4" t="n">
        <v>46385</v>
      </c>
      <c r="B59" s="3" t="n">
        <f aca="false">E58</f>
        <v>150000000</v>
      </c>
      <c r="C59" s="3" t="n">
        <f aca="false">SUMIFS(현금일정!E2:E626,현금일정!A2:A626,"대응안 A",현금일정!C2:C626,"받을 돈",현금일정!D2:D626,A59)</f>
        <v>500000000</v>
      </c>
      <c r="D59" s="3" t="n">
        <f aca="false">SUMIFS(현금일정!E2:E626,현금일정!A2:A626,"대응안 A",현금일정!C2:C626,"줄 돈",현금일정!D2:D626,A59)</f>
        <v>0</v>
      </c>
      <c r="E59" s="3" t="n">
        <f aca="false">B59+C59-D59</f>
        <v>650000000</v>
      </c>
      <c r="F59" s="3" t="n">
        <f aca="false">MAX(0,기준!$B$3-E59)</f>
        <v>0</v>
      </c>
      <c r="G59" s="3" t="str">
        <f aca="false">IF(E59&lt;0,"현금 부족",IF(E59&lt;기준!$B$3,"최소 보유 미달","정상"))</f>
        <v>정상</v>
      </c>
    </row>
    <row r="60" customFormat="false" ht="31.5" hidden="false" customHeight="true" outlineLevel="0" collapsed="false">
      <c r="A60" s="4" t="n">
        <v>46386</v>
      </c>
      <c r="B60" s="3" t="n">
        <f aca="false">E59</f>
        <v>650000000</v>
      </c>
      <c r="C60" s="3" t="n">
        <f aca="false">SUMIFS(현금일정!E2:E626,현금일정!A2:A626,"대응안 A",현금일정!C2:C626,"받을 돈",현금일정!D2:D626,A60)</f>
        <v>0</v>
      </c>
      <c r="D60" s="3" t="n">
        <f aca="false">SUMIFS(현금일정!E2:E626,현금일정!A2:A626,"대응안 A",현금일정!C2:C626,"줄 돈",현금일정!D2:D626,A60)</f>
        <v>0</v>
      </c>
      <c r="E60" s="3" t="n">
        <f aca="false">B60+C60-D60</f>
        <v>650000000</v>
      </c>
      <c r="F60" s="3" t="n">
        <f aca="false">MAX(0,기준!$B$3-E60)</f>
        <v>0</v>
      </c>
      <c r="G60" s="3" t="str">
        <f aca="false">IF(E60&lt;0,"현금 부족",IF(E60&lt;기준!$B$3,"최소 보유 미달","정상"))</f>
        <v>정상</v>
      </c>
    </row>
    <row r="61" customFormat="false" ht="31.5" hidden="false" customHeight="true" outlineLevel="0" collapsed="false">
      <c r="A61" s="4" t="n">
        <v>46387</v>
      </c>
      <c r="B61" s="3" t="n">
        <f aca="false">E60</f>
        <v>650000000</v>
      </c>
      <c r="C61" s="3" t="n">
        <f aca="false">SUMIFS(현금일정!E2:E626,현금일정!A2:A626,"대응안 A",현금일정!C2:C626,"받을 돈",현금일정!D2:D626,A61)</f>
        <v>0</v>
      </c>
      <c r="D61" s="3" t="n">
        <f aca="false">SUMIFS(현금일정!E2:E626,현금일정!A2:A626,"대응안 A",현금일정!C2:C626,"줄 돈",현금일정!D2:D626,A61)</f>
        <v>0</v>
      </c>
      <c r="E61" s="3" t="n">
        <f aca="false">B61+C61-D61</f>
        <v>650000000</v>
      </c>
      <c r="F61" s="3" t="n">
        <f aca="false">MAX(0,기준!$B$3-E61)</f>
        <v>0</v>
      </c>
      <c r="G61" s="3" t="str">
        <f aca="false">IF(E61&lt;0,"현금 부족",IF(E61&lt;기준!$B$3,"최소 보유 미달","정상"))</f>
        <v>정상</v>
      </c>
    </row>
    <row r="62" customFormat="false" ht="31.5" hidden="false" customHeight="true" outlineLevel="0" collapsed="false">
      <c r="A62" s="4" t="n">
        <v>46388</v>
      </c>
      <c r="B62" s="3" t="n">
        <f aca="false">E61</f>
        <v>650000000</v>
      </c>
      <c r="C62" s="3" t="n">
        <f aca="false">SUMIFS(현금일정!E2:E626,현금일정!A2:A626,"대응안 A",현금일정!C2:C626,"받을 돈",현금일정!D2:D626,A62)</f>
        <v>0</v>
      </c>
      <c r="D62" s="3" t="n">
        <f aca="false">SUMIFS(현금일정!E2:E626,현금일정!A2:A626,"대응안 A",현금일정!C2:C626,"줄 돈",현금일정!D2:D626,A62)</f>
        <v>520000000</v>
      </c>
      <c r="E62" s="3" t="n">
        <f aca="false">B62+C62-D62</f>
        <v>130000000</v>
      </c>
      <c r="F62" s="3" t="n">
        <f aca="false">MAX(0,기준!$B$3-E62)</f>
        <v>0</v>
      </c>
      <c r="G62" s="3" t="str">
        <f aca="false">IF(E62&lt;0,"현금 부족",IF(E62&lt;기준!$B$3,"최소 보유 미달","정상"))</f>
        <v>정상</v>
      </c>
    </row>
    <row r="63" customFormat="false" ht="31.5" hidden="false" customHeight="true" outlineLevel="0" collapsed="false">
      <c r="A63" s="4" t="n">
        <v>46389</v>
      </c>
      <c r="B63" s="3" t="n">
        <f aca="false">E62</f>
        <v>130000000</v>
      </c>
      <c r="C63" s="3" t="n">
        <f aca="false">SUMIFS(현금일정!E2:E626,현금일정!A2:A626,"대응안 A",현금일정!C2:C626,"받을 돈",현금일정!D2:D626,A63)</f>
        <v>0</v>
      </c>
      <c r="D63" s="3" t="n">
        <f aca="false">SUMIFS(현금일정!E2:E626,현금일정!A2:A626,"대응안 A",현금일정!C2:C626,"줄 돈",현금일정!D2:D626,A63)</f>
        <v>0</v>
      </c>
      <c r="E63" s="3" t="n">
        <f aca="false">B63+C63-D63</f>
        <v>130000000</v>
      </c>
      <c r="F63" s="3" t="n">
        <f aca="false">MAX(0,기준!$B$3-E63)</f>
        <v>0</v>
      </c>
      <c r="G63" s="3" t="str">
        <f aca="false">IF(E63&lt;0,"현금 부족",IF(E63&lt;기준!$B$3,"최소 보유 미달","정상"))</f>
        <v>정상</v>
      </c>
    </row>
    <row r="64" customFormat="false" ht="31.5" hidden="false" customHeight="true" outlineLevel="0" collapsed="false">
      <c r="A64" s="4" t="n">
        <v>46390</v>
      </c>
      <c r="B64" s="3" t="n">
        <f aca="false">E63</f>
        <v>130000000</v>
      </c>
      <c r="C64" s="3" t="n">
        <f aca="false">SUMIFS(현금일정!E2:E626,현금일정!A2:A626,"대응안 A",현금일정!C2:C626,"받을 돈",현금일정!D2:D626,A64)</f>
        <v>0</v>
      </c>
      <c r="D64" s="3" t="n">
        <f aca="false">SUMIFS(현금일정!E2:E626,현금일정!A2:A626,"대응안 A",현금일정!C2:C626,"줄 돈",현금일정!D2:D626,A64)</f>
        <v>0</v>
      </c>
      <c r="E64" s="3" t="n">
        <f aca="false">B64+C64-D64</f>
        <v>130000000</v>
      </c>
      <c r="F64" s="3" t="n">
        <f aca="false">MAX(0,기준!$B$3-E64)</f>
        <v>0</v>
      </c>
      <c r="G64" s="3" t="str">
        <f aca="false">IF(E64&lt;0,"현금 부족",IF(E64&lt;기준!$B$3,"최소 보유 미달","정상"))</f>
        <v>정상</v>
      </c>
    </row>
    <row r="65" customFormat="false" ht="31.5" hidden="false" customHeight="true" outlineLevel="0" collapsed="false">
      <c r="A65" s="4" t="n">
        <v>46391</v>
      </c>
      <c r="B65" s="3" t="n">
        <f aca="false">E64</f>
        <v>130000000</v>
      </c>
      <c r="C65" s="3" t="n">
        <f aca="false">SUMIFS(현금일정!E2:E626,현금일정!A2:A626,"대응안 A",현금일정!C2:C626,"받을 돈",현금일정!D2:D626,A65)</f>
        <v>0</v>
      </c>
      <c r="D65" s="3" t="n">
        <f aca="false">SUMIFS(현금일정!E2:E626,현금일정!A2:A626,"대응안 A",현금일정!C2:C626,"줄 돈",현금일정!D2:D626,A65)</f>
        <v>0</v>
      </c>
      <c r="E65" s="3" t="n">
        <f aca="false">B65+C65-D65</f>
        <v>130000000</v>
      </c>
      <c r="F65" s="3" t="n">
        <f aca="false">MAX(0,기준!$B$3-E65)</f>
        <v>0</v>
      </c>
      <c r="G65" s="3" t="str">
        <f aca="false">IF(E65&lt;0,"현금 부족",IF(E65&lt;기준!$B$3,"최소 보유 미달","정상"))</f>
        <v>정상</v>
      </c>
    </row>
    <row r="66" customFormat="false" ht="31.5" hidden="false" customHeight="true" outlineLevel="0" collapsed="false">
      <c r="A66" s="4" t="n">
        <v>46392</v>
      </c>
      <c r="B66" s="3" t="n">
        <f aca="false">E65</f>
        <v>130000000</v>
      </c>
      <c r="C66" s="3" t="n">
        <f aca="false">SUMIFS(현금일정!E2:E626,현금일정!A2:A626,"대응안 A",현금일정!C2:C626,"받을 돈",현금일정!D2:D626,A66)</f>
        <v>510000000</v>
      </c>
      <c r="D66" s="3" t="n">
        <f aca="false">SUMIFS(현금일정!E2:E626,현금일정!A2:A626,"대응안 A",현금일정!C2:C626,"줄 돈",현금일정!D2:D626,A66)</f>
        <v>0</v>
      </c>
      <c r="E66" s="3" t="n">
        <f aca="false">B66+C66-D66</f>
        <v>640000000</v>
      </c>
      <c r="F66" s="3" t="n">
        <f aca="false">MAX(0,기준!$B$3-E66)</f>
        <v>0</v>
      </c>
      <c r="G66" s="3" t="str">
        <f aca="false">IF(E66&lt;0,"현금 부족",IF(E66&lt;기준!$B$3,"최소 보유 미달","정상"))</f>
        <v>정상</v>
      </c>
    </row>
    <row r="67" customFormat="false" ht="31.5" hidden="false" customHeight="true" outlineLevel="0" collapsed="false">
      <c r="A67" s="4" t="n">
        <v>46393</v>
      </c>
      <c r="B67" s="3" t="n">
        <f aca="false">E66</f>
        <v>640000000</v>
      </c>
      <c r="C67" s="3" t="n">
        <f aca="false">SUMIFS(현금일정!E2:E626,현금일정!A2:A626,"대응안 A",현금일정!C2:C626,"받을 돈",현금일정!D2:D626,A67)</f>
        <v>0</v>
      </c>
      <c r="D67" s="3" t="n">
        <f aca="false">SUMIFS(현금일정!E2:E626,현금일정!A2:A626,"대응안 A",현금일정!C2:C626,"줄 돈",현금일정!D2:D626,A67)</f>
        <v>0</v>
      </c>
      <c r="E67" s="3" t="n">
        <f aca="false">B67+C67-D67</f>
        <v>640000000</v>
      </c>
      <c r="F67" s="3" t="n">
        <f aca="false">MAX(0,기준!$B$3-E67)</f>
        <v>0</v>
      </c>
      <c r="G67" s="3" t="str">
        <f aca="false">IF(E67&lt;0,"현금 부족",IF(E67&lt;기준!$B$3,"최소 보유 미달","정상"))</f>
        <v>정상</v>
      </c>
    </row>
    <row r="68" customFormat="false" ht="31.5" hidden="false" customHeight="true" outlineLevel="0" collapsed="false">
      <c r="A68" s="4" t="n">
        <v>46394</v>
      </c>
      <c r="B68" s="3" t="n">
        <f aca="false">E67</f>
        <v>640000000</v>
      </c>
      <c r="C68" s="3" t="n">
        <f aca="false">SUMIFS(현금일정!E2:E626,현금일정!A2:A626,"대응안 A",현금일정!C2:C626,"받을 돈",현금일정!D2:D626,A68)</f>
        <v>0</v>
      </c>
      <c r="D68" s="3" t="n">
        <f aca="false">SUMIFS(현금일정!E2:E626,현금일정!A2:A626,"대응안 A",현금일정!C2:C626,"줄 돈",현금일정!D2:D626,A68)</f>
        <v>0</v>
      </c>
      <c r="E68" s="3" t="n">
        <f aca="false">B68+C68-D68</f>
        <v>640000000</v>
      </c>
      <c r="F68" s="3" t="n">
        <f aca="false">MAX(0,기준!$B$3-E68)</f>
        <v>0</v>
      </c>
      <c r="G68" s="3" t="str">
        <f aca="false">IF(E68&lt;0,"현금 부족",IF(E68&lt;기준!$B$3,"최소 보유 미달","정상"))</f>
        <v>정상</v>
      </c>
    </row>
    <row r="69" customFormat="false" ht="31.5" hidden="false" customHeight="true" outlineLevel="0" collapsed="false">
      <c r="A69" s="4" t="n">
        <v>46395</v>
      </c>
      <c r="B69" s="3" t="n">
        <f aca="false">E68</f>
        <v>640000000</v>
      </c>
      <c r="C69" s="3" t="n">
        <f aca="false">SUMIFS(현금일정!E2:E626,현금일정!A2:A626,"대응안 A",현금일정!C2:C626,"받을 돈",현금일정!D2:D626,A69)</f>
        <v>0</v>
      </c>
      <c r="D69" s="3" t="n">
        <f aca="false">SUMIFS(현금일정!E2:E626,현금일정!A2:A626,"대응안 A",현금일정!C2:C626,"줄 돈",현금일정!D2:D626,A69)</f>
        <v>500000000</v>
      </c>
      <c r="E69" s="3" t="n">
        <f aca="false">B69+C69-D69</f>
        <v>140000000</v>
      </c>
      <c r="F69" s="3" t="n">
        <f aca="false">MAX(0,기준!$B$3-E69)</f>
        <v>0</v>
      </c>
      <c r="G69" s="3" t="str">
        <f aca="false">IF(E69&lt;0,"현금 부족",IF(E69&lt;기준!$B$3,"최소 보유 미달","정상"))</f>
        <v>정상</v>
      </c>
    </row>
    <row r="70" customFormat="false" ht="31.5" hidden="false" customHeight="true" outlineLevel="0" collapsed="false">
      <c r="A70" s="4" t="n">
        <v>46396</v>
      </c>
      <c r="B70" s="3" t="n">
        <f aca="false">E69</f>
        <v>140000000</v>
      </c>
      <c r="C70" s="3" t="n">
        <f aca="false">SUMIFS(현금일정!E2:E626,현금일정!A2:A626,"대응안 A",현금일정!C2:C626,"받을 돈",현금일정!D2:D626,A70)</f>
        <v>0</v>
      </c>
      <c r="D70" s="3" t="n">
        <f aca="false">SUMIFS(현금일정!E2:E626,현금일정!A2:A626,"대응안 A",현금일정!C2:C626,"줄 돈",현금일정!D2:D626,A70)</f>
        <v>0</v>
      </c>
      <c r="E70" s="3" t="n">
        <f aca="false">B70+C70-D70</f>
        <v>140000000</v>
      </c>
      <c r="F70" s="3" t="n">
        <f aca="false">MAX(0,기준!$B$3-E70)</f>
        <v>0</v>
      </c>
      <c r="G70" s="3" t="str">
        <f aca="false">IF(E70&lt;0,"현금 부족",IF(E70&lt;기준!$B$3,"최소 보유 미달","정상"))</f>
        <v>정상</v>
      </c>
    </row>
    <row r="71" customFormat="false" ht="31.5" hidden="false" customHeight="true" outlineLevel="0" collapsed="false">
      <c r="A71" s="4" t="n">
        <v>46397</v>
      </c>
      <c r="B71" s="3" t="n">
        <f aca="false">E70</f>
        <v>140000000</v>
      </c>
      <c r="C71" s="3" t="n">
        <f aca="false">SUMIFS(현금일정!E2:E626,현금일정!A2:A626,"대응안 A",현금일정!C2:C626,"받을 돈",현금일정!D2:D626,A71)</f>
        <v>0</v>
      </c>
      <c r="D71" s="3" t="n">
        <f aca="false">SUMIFS(현금일정!E2:E626,현금일정!A2:A626,"대응안 A",현금일정!C2:C626,"줄 돈",현금일정!D2:D626,A71)</f>
        <v>0</v>
      </c>
      <c r="E71" s="3" t="n">
        <f aca="false">B71+C71-D71</f>
        <v>140000000</v>
      </c>
      <c r="F71" s="3" t="n">
        <f aca="false">MAX(0,기준!$B$3-E71)</f>
        <v>0</v>
      </c>
      <c r="G71" s="3" t="str">
        <f aca="false">IF(E71&lt;0,"현금 부족",IF(E71&lt;기준!$B$3,"최소 보유 미달","정상"))</f>
        <v>정상</v>
      </c>
    </row>
    <row r="72" customFormat="false" ht="31.5" hidden="false" customHeight="true" outlineLevel="0" collapsed="false">
      <c r="A72" s="4" t="n">
        <v>46398</v>
      </c>
      <c r="B72" s="3" t="n">
        <f aca="false">E71</f>
        <v>140000000</v>
      </c>
      <c r="C72" s="3" t="n">
        <f aca="false">SUMIFS(현금일정!E2:E626,현금일정!A2:A626,"대응안 A",현금일정!C2:C626,"받을 돈",현금일정!D2:D626,A72)</f>
        <v>0</v>
      </c>
      <c r="D72" s="3" t="n">
        <f aca="false">SUMIFS(현금일정!E2:E626,현금일정!A2:A626,"대응안 A",현금일정!C2:C626,"줄 돈",현금일정!D2:D626,A72)</f>
        <v>0</v>
      </c>
      <c r="E72" s="3" t="n">
        <f aca="false">B72+C72-D72</f>
        <v>140000000</v>
      </c>
      <c r="F72" s="3" t="n">
        <f aca="false">MAX(0,기준!$B$3-E72)</f>
        <v>0</v>
      </c>
      <c r="G72" s="3" t="str">
        <f aca="false">IF(E72&lt;0,"현금 부족",IF(E72&lt;기준!$B$3,"최소 보유 미달","정상"))</f>
        <v>정상</v>
      </c>
    </row>
    <row r="73" customFormat="false" ht="31.5" hidden="false" customHeight="true" outlineLevel="0" collapsed="false">
      <c r="A73" s="4" t="n">
        <v>46399</v>
      </c>
      <c r="B73" s="3" t="n">
        <f aca="false">E72</f>
        <v>140000000</v>
      </c>
      <c r="C73" s="3" t="n">
        <f aca="false">SUMIFS(현금일정!E2:E626,현금일정!A2:A626,"대응안 A",현금일정!C2:C626,"받을 돈",현금일정!D2:D626,A73)</f>
        <v>480000000</v>
      </c>
      <c r="D73" s="3" t="n">
        <f aca="false">SUMIFS(현금일정!E2:E626,현금일정!A2:A626,"대응안 A",현금일정!C2:C626,"줄 돈",현금일정!D2:D626,A73)</f>
        <v>0</v>
      </c>
      <c r="E73" s="3" t="n">
        <f aca="false">B73+C73-D73</f>
        <v>620000000</v>
      </c>
      <c r="F73" s="3" t="n">
        <f aca="false">MAX(0,기준!$B$3-E73)</f>
        <v>0</v>
      </c>
      <c r="G73" s="3" t="str">
        <f aca="false">IF(E73&lt;0,"현금 부족",IF(E73&lt;기준!$B$3,"최소 보유 미달","정상"))</f>
        <v>정상</v>
      </c>
    </row>
    <row r="74" customFormat="false" ht="31.5" hidden="false" customHeight="true" outlineLevel="0" collapsed="false">
      <c r="A74" s="4" t="n">
        <v>46400</v>
      </c>
      <c r="B74" s="3" t="n">
        <f aca="false">E73</f>
        <v>620000000</v>
      </c>
      <c r="C74" s="3" t="n">
        <f aca="false">SUMIFS(현금일정!E2:E626,현금일정!A2:A626,"대응안 A",현금일정!C2:C626,"받을 돈",현금일정!D2:D626,A74)</f>
        <v>0</v>
      </c>
      <c r="D74" s="3" t="n">
        <f aca="false">SUMIFS(현금일정!E2:E626,현금일정!A2:A626,"대응안 A",현금일정!C2:C626,"줄 돈",현금일정!D2:D626,A74)</f>
        <v>0</v>
      </c>
      <c r="E74" s="3" t="n">
        <f aca="false">B74+C74-D74</f>
        <v>620000000</v>
      </c>
      <c r="F74" s="3" t="n">
        <f aca="false">MAX(0,기준!$B$3-E74)</f>
        <v>0</v>
      </c>
      <c r="G74" s="3" t="str">
        <f aca="false">IF(E74&lt;0,"현금 부족",IF(E74&lt;기준!$B$3,"최소 보유 미달","정상"))</f>
        <v>정상</v>
      </c>
    </row>
    <row r="75" customFormat="false" ht="31.5" hidden="false" customHeight="true" outlineLevel="0" collapsed="false">
      <c r="A75" s="4" t="n">
        <v>46401</v>
      </c>
      <c r="B75" s="3" t="n">
        <f aca="false">E74</f>
        <v>620000000</v>
      </c>
      <c r="C75" s="3" t="n">
        <f aca="false">SUMIFS(현금일정!E2:E626,현금일정!A2:A626,"대응안 A",현금일정!C2:C626,"받을 돈",현금일정!D2:D626,A75)</f>
        <v>0</v>
      </c>
      <c r="D75" s="3" t="n">
        <f aca="false">SUMIFS(현금일정!E2:E626,현금일정!A2:A626,"대응안 A",현금일정!C2:C626,"줄 돈",현금일정!D2:D626,A75)</f>
        <v>0</v>
      </c>
      <c r="E75" s="3" t="n">
        <f aca="false">B75+C75-D75</f>
        <v>620000000</v>
      </c>
      <c r="F75" s="3" t="n">
        <f aca="false">MAX(0,기준!$B$3-E75)</f>
        <v>0</v>
      </c>
      <c r="G75" s="3" t="str">
        <f aca="false">IF(E75&lt;0,"현금 부족",IF(E75&lt;기준!$B$3,"최소 보유 미달","정상"))</f>
        <v>정상</v>
      </c>
    </row>
    <row r="76" customFormat="false" ht="31.5" hidden="false" customHeight="true" outlineLevel="0" collapsed="false">
      <c r="A76" s="4" t="n">
        <v>46402</v>
      </c>
      <c r="B76" s="3" t="n">
        <f aca="false">E75</f>
        <v>620000000</v>
      </c>
      <c r="C76" s="3" t="n">
        <f aca="false">SUMIFS(현금일정!E2:E626,현금일정!A2:A626,"대응안 A",현금일정!C2:C626,"받을 돈",현금일정!D2:D626,A76)</f>
        <v>0</v>
      </c>
      <c r="D76" s="3" t="n">
        <f aca="false">SUMIFS(현금일정!E2:E626,현금일정!A2:A626,"대응안 A",현금일정!C2:C626,"줄 돈",현금일정!D2:D626,A76)</f>
        <v>490000000</v>
      </c>
      <c r="E76" s="3" t="n">
        <f aca="false">B76+C76-D76</f>
        <v>130000000</v>
      </c>
      <c r="F76" s="3" t="n">
        <f aca="false">MAX(0,기준!$B$3-E76)</f>
        <v>0</v>
      </c>
      <c r="G76" s="3" t="str">
        <f aca="false">IF(E76&lt;0,"현금 부족",IF(E76&lt;기준!$B$3,"최소 보유 미달","정상"))</f>
        <v>정상</v>
      </c>
    </row>
    <row r="77" customFormat="false" ht="31.5" hidden="false" customHeight="true" outlineLevel="0" collapsed="false">
      <c r="A77" s="4" t="n">
        <v>46403</v>
      </c>
      <c r="B77" s="3" t="n">
        <f aca="false">E76</f>
        <v>130000000</v>
      </c>
      <c r="C77" s="3" t="n">
        <f aca="false">SUMIFS(현금일정!E2:E626,현금일정!A2:A626,"대응안 A",현금일정!C2:C626,"받을 돈",현금일정!D2:D626,A77)</f>
        <v>0</v>
      </c>
      <c r="D77" s="3" t="n">
        <f aca="false">SUMIFS(현금일정!E2:E626,현금일정!A2:A626,"대응안 A",현금일정!C2:C626,"줄 돈",현금일정!D2:D626,A77)</f>
        <v>0</v>
      </c>
      <c r="E77" s="3" t="n">
        <f aca="false">B77+C77-D77</f>
        <v>130000000</v>
      </c>
      <c r="F77" s="3" t="n">
        <f aca="false">MAX(0,기준!$B$3-E77)</f>
        <v>0</v>
      </c>
      <c r="G77" s="3" t="str">
        <f aca="false">IF(E77&lt;0,"현금 부족",IF(E77&lt;기준!$B$3,"최소 보유 미달","정상"))</f>
        <v>정상</v>
      </c>
    </row>
    <row r="78" customFormat="false" ht="31.5" hidden="false" customHeight="true" outlineLevel="0" collapsed="false">
      <c r="A78" s="4" t="n">
        <v>46404</v>
      </c>
      <c r="B78" s="3" t="n">
        <f aca="false">E77</f>
        <v>130000000</v>
      </c>
      <c r="C78" s="3" t="n">
        <f aca="false">SUMIFS(현금일정!E2:E626,현금일정!A2:A626,"대응안 A",현금일정!C2:C626,"받을 돈",현금일정!D2:D626,A78)</f>
        <v>0</v>
      </c>
      <c r="D78" s="3" t="n">
        <f aca="false">SUMIFS(현금일정!E2:E626,현금일정!A2:A626,"대응안 A",현금일정!C2:C626,"줄 돈",현금일정!D2:D626,A78)</f>
        <v>0</v>
      </c>
      <c r="E78" s="3" t="n">
        <f aca="false">B78+C78-D78</f>
        <v>130000000</v>
      </c>
      <c r="F78" s="3" t="n">
        <f aca="false">MAX(0,기준!$B$3-E78)</f>
        <v>0</v>
      </c>
      <c r="G78" s="3" t="str">
        <f aca="false">IF(E78&lt;0,"현금 부족",IF(E78&lt;기준!$B$3,"최소 보유 미달","정상"))</f>
        <v>정상</v>
      </c>
    </row>
    <row r="79" customFormat="false" ht="31.5" hidden="false" customHeight="true" outlineLevel="0" collapsed="false">
      <c r="A79" s="4" t="n">
        <v>46405</v>
      </c>
      <c r="B79" s="3" t="n">
        <f aca="false">E78</f>
        <v>130000000</v>
      </c>
      <c r="C79" s="3" t="n">
        <f aca="false">SUMIFS(현금일정!E2:E626,현금일정!A2:A626,"대응안 A",현금일정!C2:C626,"받을 돈",현금일정!D2:D626,A79)</f>
        <v>0</v>
      </c>
      <c r="D79" s="3" t="n">
        <f aca="false">SUMIFS(현금일정!E2:E626,현금일정!A2:A626,"대응안 A",현금일정!C2:C626,"줄 돈",현금일정!D2:D626,A79)</f>
        <v>0</v>
      </c>
      <c r="E79" s="3" t="n">
        <f aca="false">B79+C79-D79</f>
        <v>130000000</v>
      </c>
      <c r="F79" s="3" t="n">
        <f aca="false">MAX(0,기준!$B$3-E79)</f>
        <v>0</v>
      </c>
      <c r="G79" s="3" t="str">
        <f aca="false">IF(E79&lt;0,"현금 부족",IF(E79&lt;기준!$B$3,"최소 보유 미달","정상"))</f>
        <v>정상</v>
      </c>
    </row>
    <row r="80" customFormat="false" ht="31.5" hidden="false" customHeight="true" outlineLevel="0" collapsed="false">
      <c r="A80" s="4" t="n">
        <v>46406</v>
      </c>
      <c r="B80" s="3" t="n">
        <f aca="false">E79</f>
        <v>130000000</v>
      </c>
      <c r="C80" s="3" t="n">
        <f aca="false">SUMIFS(현금일정!E2:E626,현금일정!A2:A626,"대응안 A",현금일정!C2:C626,"받을 돈",현금일정!D2:D626,A80)</f>
        <v>530000000</v>
      </c>
      <c r="D80" s="3" t="n">
        <f aca="false">SUMIFS(현금일정!E2:E626,현금일정!A2:A626,"대응안 A",현금일정!C2:C626,"줄 돈",현금일정!D2:D626,A80)</f>
        <v>0</v>
      </c>
      <c r="E80" s="3" t="n">
        <f aca="false">B80+C80-D80</f>
        <v>660000000</v>
      </c>
      <c r="F80" s="3" t="n">
        <f aca="false">MAX(0,기준!$B$3-E80)</f>
        <v>0</v>
      </c>
      <c r="G80" s="3" t="str">
        <f aca="false">IF(E80&lt;0,"현금 부족",IF(E80&lt;기준!$B$3,"최소 보유 미달","정상"))</f>
        <v>정상</v>
      </c>
    </row>
    <row r="81" customFormat="false" ht="31.5" hidden="false" customHeight="true" outlineLevel="0" collapsed="false">
      <c r="A81" s="4" t="n">
        <v>46407</v>
      </c>
      <c r="B81" s="3" t="n">
        <f aca="false">E80</f>
        <v>660000000</v>
      </c>
      <c r="C81" s="3" t="n">
        <f aca="false">SUMIFS(현금일정!E2:E626,현금일정!A2:A626,"대응안 A",현금일정!C2:C626,"받을 돈",현금일정!D2:D626,A81)</f>
        <v>0</v>
      </c>
      <c r="D81" s="3" t="n">
        <f aca="false">SUMIFS(현금일정!E2:E626,현금일정!A2:A626,"대응안 A",현금일정!C2:C626,"줄 돈",현금일정!D2:D626,A81)</f>
        <v>0</v>
      </c>
      <c r="E81" s="3" t="n">
        <f aca="false">B81+C81-D81</f>
        <v>660000000</v>
      </c>
      <c r="F81" s="3" t="n">
        <f aca="false">MAX(0,기준!$B$3-E81)</f>
        <v>0</v>
      </c>
      <c r="G81" s="3" t="str">
        <f aca="false">IF(E81&lt;0,"현금 부족",IF(E81&lt;기준!$B$3,"최소 보유 미달","정상"))</f>
        <v>정상</v>
      </c>
    </row>
    <row r="82" customFormat="false" ht="31.5" hidden="false" customHeight="true" outlineLevel="0" collapsed="false">
      <c r="A82" s="4" t="n">
        <v>46408</v>
      </c>
      <c r="B82" s="3" t="n">
        <f aca="false">E81</f>
        <v>660000000</v>
      </c>
      <c r="C82" s="3" t="n">
        <f aca="false">SUMIFS(현금일정!E2:E626,현금일정!A2:A626,"대응안 A",현금일정!C2:C626,"받을 돈",현금일정!D2:D626,A82)</f>
        <v>0</v>
      </c>
      <c r="D82" s="3" t="n">
        <f aca="false">SUMIFS(현금일정!E2:E626,현금일정!A2:A626,"대응안 A",현금일정!C2:C626,"줄 돈",현금일정!D2:D626,A82)</f>
        <v>0</v>
      </c>
      <c r="E82" s="3" t="n">
        <f aca="false">B82+C82-D82</f>
        <v>660000000</v>
      </c>
      <c r="F82" s="3" t="n">
        <f aca="false">MAX(0,기준!$B$3-E82)</f>
        <v>0</v>
      </c>
      <c r="G82" s="3" t="str">
        <f aca="false">IF(E82&lt;0,"현금 부족",IF(E82&lt;기준!$B$3,"최소 보유 미달","정상"))</f>
        <v>정상</v>
      </c>
    </row>
    <row r="83" customFormat="false" ht="31.5" hidden="false" customHeight="true" outlineLevel="0" collapsed="false">
      <c r="A83" s="4" t="n">
        <v>46409</v>
      </c>
      <c r="B83" s="3" t="n">
        <f aca="false">E82</f>
        <v>660000000</v>
      </c>
      <c r="C83" s="3" t="n">
        <f aca="false">SUMIFS(현금일정!E2:E626,현금일정!A2:A626,"대응안 A",현금일정!C2:C626,"받을 돈",현금일정!D2:D626,A83)</f>
        <v>0</v>
      </c>
      <c r="D83" s="3" t="n">
        <f aca="false">SUMIFS(현금일정!E2:E626,현금일정!A2:A626,"대응안 A",현금일정!C2:C626,"줄 돈",현금일정!D2:D626,A83)</f>
        <v>510000000</v>
      </c>
      <c r="E83" s="3" t="n">
        <f aca="false">B83+C83-D83</f>
        <v>150000000</v>
      </c>
      <c r="F83" s="3" t="n">
        <f aca="false">MAX(0,기준!$B$3-E83)</f>
        <v>0</v>
      </c>
      <c r="G83" s="3" t="str">
        <f aca="false">IF(E83&lt;0,"현금 부족",IF(E83&lt;기준!$B$3,"최소 보유 미달","정상"))</f>
        <v>정상</v>
      </c>
    </row>
    <row r="84" customFormat="false" ht="31.5" hidden="false" customHeight="true" outlineLevel="0" collapsed="false">
      <c r="A84" s="4" t="n">
        <v>46410</v>
      </c>
      <c r="B84" s="3" t="n">
        <f aca="false">E83</f>
        <v>150000000</v>
      </c>
      <c r="C84" s="3" t="n">
        <f aca="false">SUMIFS(현금일정!E2:E626,현금일정!A2:A626,"대응안 A",현금일정!C2:C626,"받을 돈",현금일정!D2:D626,A84)</f>
        <v>0</v>
      </c>
      <c r="D84" s="3" t="n">
        <f aca="false">SUMIFS(현금일정!E2:E626,현금일정!A2:A626,"대응안 A",현금일정!C2:C626,"줄 돈",현금일정!D2:D626,A84)</f>
        <v>0</v>
      </c>
      <c r="E84" s="3" t="n">
        <f aca="false">B84+C84-D84</f>
        <v>150000000</v>
      </c>
      <c r="F84" s="3" t="n">
        <f aca="false">MAX(0,기준!$B$3-E84)</f>
        <v>0</v>
      </c>
      <c r="G84" s="3" t="str">
        <f aca="false">IF(E84&lt;0,"현금 부족",IF(E84&lt;기준!$B$3,"최소 보유 미달","정상"))</f>
        <v>정상</v>
      </c>
    </row>
    <row r="85" customFormat="false" ht="31.5" hidden="false" customHeight="true" outlineLevel="0" collapsed="false">
      <c r="A85" s="4" t="n">
        <v>46411</v>
      </c>
      <c r="B85" s="3" t="n">
        <f aca="false">E84</f>
        <v>150000000</v>
      </c>
      <c r="C85" s="3" t="n">
        <f aca="false">SUMIFS(현금일정!E2:E626,현금일정!A2:A626,"대응안 A",현금일정!C2:C626,"받을 돈",현금일정!D2:D626,A85)</f>
        <v>0</v>
      </c>
      <c r="D85" s="3" t="n">
        <f aca="false">SUMIFS(현금일정!E2:E626,현금일정!A2:A626,"대응안 A",현금일정!C2:C626,"줄 돈",현금일정!D2:D626,A85)</f>
        <v>0</v>
      </c>
      <c r="E85" s="3" t="n">
        <f aca="false">B85+C85-D85</f>
        <v>150000000</v>
      </c>
      <c r="F85" s="3" t="n">
        <f aca="false">MAX(0,기준!$B$3-E85)</f>
        <v>0</v>
      </c>
      <c r="G85" s="3" t="str">
        <f aca="false">IF(E85&lt;0,"현금 부족",IF(E85&lt;기준!$B$3,"최소 보유 미달","정상"))</f>
        <v>정상</v>
      </c>
    </row>
    <row r="86" customFormat="false" ht="31.5" hidden="false" customHeight="true" outlineLevel="0" collapsed="false">
      <c r="A86" s="4" t="n">
        <v>46412</v>
      </c>
      <c r="B86" s="3" t="n">
        <f aca="false">E85</f>
        <v>150000000</v>
      </c>
      <c r="C86" s="3" t="n">
        <f aca="false">SUMIFS(현금일정!E2:E626,현금일정!A2:A626,"대응안 A",현금일정!C2:C626,"받을 돈",현금일정!D2:D626,A86)</f>
        <v>0</v>
      </c>
      <c r="D86" s="3" t="n">
        <f aca="false">SUMIFS(현금일정!E2:E626,현금일정!A2:A626,"대응안 A",현금일정!C2:C626,"줄 돈",현금일정!D2:D626,A86)</f>
        <v>0</v>
      </c>
      <c r="E86" s="3" t="n">
        <f aca="false">B86+C86-D86</f>
        <v>150000000</v>
      </c>
      <c r="F86" s="3" t="n">
        <f aca="false">MAX(0,기준!$B$3-E86)</f>
        <v>0</v>
      </c>
      <c r="G86" s="3" t="str">
        <f aca="false">IF(E86&lt;0,"현금 부족",IF(E86&lt;기준!$B$3,"최소 보유 미달","정상"))</f>
        <v>정상</v>
      </c>
    </row>
    <row r="87" customFormat="false" ht="31.5" hidden="false" customHeight="true" outlineLevel="0" collapsed="false">
      <c r="A87" s="4" t="n">
        <v>46413</v>
      </c>
      <c r="B87" s="3" t="n">
        <f aca="false">E86</f>
        <v>150000000</v>
      </c>
      <c r="C87" s="3" t="n">
        <f aca="false">SUMIFS(현금일정!E2:E626,현금일정!A2:A626,"대응안 A",현금일정!C2:C626,"받을 돈",현금일정!D2:D626,A87)</f>
        <v>520000000</v>
      </c>
      <c r="D87" s="3" t="n">
        <f aca="false">SUMIFS(현금일정!E2:E626,현금일정!A2:A626,"대응안 A",현금일정!C2:C626,"줄 돈",현금일정!D2:D626,A87)</f>
        <v>0</v>
      </c>
      <c r="E87" s="3" t="n">
        <f aca="false">B87+C87-D87</f>
        <v>670000000</v>
      </c>
      <c r="F87" s="3" t="n">
        <f aca="false">MAX(0,기준!$B$3-E87)</f>
        <v>0</v>
      </c>
      <c r="G87" s="3" t="str">
        <f aca="false">IF(E87&lt;0,"현금 부족",IF(E87&lt;기준!$B$3,"최소 보유 미달","정상"))</f>
        <v>정상</v>
      </c>
    </row>
    <row r="88" customFormat="false" ht="31.5" hidden="false" customHeight="true" outlineLevel="0" collapsed="false">
      <c r="A88" s="4" t="n">
        <v>46414</v>
      </c>
      <c r="B88" s="3" t="n">
        <f aca="false">E87</f>
        <v>670000000</v>
      </c>
      <c r="C88" s="3" t="n">
        <f aca="false">SUMIFS(현금일정!E2:E626,현금일정!A2:A626,"대응안 A",현금일정!C2:C626,"받을 돈",현금일정!D2:D626,A88)</f>
        <v>0</v>
      </c>
      <c r="D88" s="3" t="n">
        <f aca="false">SUMIFS(현금일정!E2:E626,현금일정!A2:A626,"대응안 A",현금일정!C2:C626,"줄 돈",현금일정!D2:D626,A88)</f>
        <v>0</v>
      </c>
      <c r="E88" s="3" t="n">
        <f aca="false">B88+C88-D88</f>
        <v>670000000</v>
      </c>
      <c r="F88" s="3" t="n">
        <f aca="false">MAX(0,기준!$B$3-E88)</f>
        <v>0</v>
      </c>
      <c r="G88" s="3" t="str">
        <f aca="false">IF(E88&lt;0,"현금 부족",IF(E88&lt;기준!$B$3,"최소 보유 미달","정상"))</f>
        <v>정상</v>
      </c>
    </row>
    <row r="89" customFormat="false" ht="31.5" hidden="false" customHeight="true" outlineLevel="0" collapsed="false">
      <c r="A89" s="4" t="n">
        <v>46415</v>
      </c>
      <c r="B89" s="3" t="n">
        <f aca="false">E88</f>
        <v>670000000</v>
      </c>
      <c r="C89" s="3" t="n">
        <f aca="false">SUMIFS(현금일정!E2:E626,현금일정!A2:A626,"대응안 A",현금일정!C2:C626,"받을 돈",현금일정!D2:D626,A89)</f>
        <v>0</v>
      </c>
      <c r="D89" s="3" t="n">
        <f aca="false">SUMIFS(현금일정!E2:E626,현금일정!A2:A626,"대응안 A",현금일정!C2:C626,"줄 돈",현금일정!D2:D626,A89)</f>
        <v>0</v>
      </c>
      <c r="E89" s="3" t="n">
        <f aca="false">B89+C89-D89</f>
        <v>670000000</v>
      </c>
      <c r="F89" s="3" t="n">
        <f aca="false">MAX(0,기준!$B$3-E89)</f>
        <v>0</v>
      </c>
      <c r="G89" s="3" t="str">
        <f aca="false">IF(E89&lt;0,"현금 부족",IF(E89&lt;기준!$B$3,"최소 보유 미달","정상"))</f>
        <v>정상</v>
      </c>
    </row>
    <row r="90" customFormat="false" ht="31.5" hidden="false" customHeight="true" outlineLevel="0" collapsed="false">
      <c r="A90" s="4" t="n">
        <v>46416</v>
      </c>
      <c r="B90" s="3" t="n">
        <f aca="false">E89</f>
        <v>670000000</v>
      </c>
      <c r="C90" s="3" t="n">
        <f aca="false">SUMIFS(현금일정!E2:E626,현금일정!A2:A626,"대응안 A",현금일정!C2:C626,"받을 돈",현금일정!D2:D626,A90)</f>
        <v>0</v>
      </c>
      <c r="D90" s="3" t="n">
        <f aca="false">SUMIFS(현금일정!E2:E626,현금일정!A2:A626,"대응안 A",현금일정!C2:C626,"줄 돈",현금일정!D2:D626,A90)</f>
        <v>520000000</v>
      </c>
      <c r="E90" s="3" t="n">
        <f aca="false">B90+C90-D90</f>
        <v>150000000</v>
      </c>
      <c r="F90" s="3" t="n">
        <f aca="false">MAX(0,기준!$B$3-E90)</f>
        <v>0</v>
      </c>
      <c r="G90" s="3" t="str">
        <f aca="false">IF(E90&lt;0,"현금 부족",IF(E90&lt;기준!$B$3,"최소 보유 미달","정상"))</f>
        <v>정상</v>
      </c>
    </row>
    <row r="91" customFormat="false" ht="31.5" hidden="false" customHeight="true" outlineLevel="0" collapsed="false">
      <c r="A91" s="4" t="n">
        <v>46417</v>
      </c>
      <c r="B91" s="3" t="n">
        <f aca="false">E90</f>
        <v>150000000</v>
      </c>
      <c r="C91" s="3" t="n">
        <f aca="false">SUMIFS(현금일정!E2:E626,현금일정!A2:A626,"대응안 A",현금일정!C2:C626,"받을 돈",현금일정!D2:D626,A91)</f>
        <v>0</v>
      </c>
      <c r="D91" s="3" t="n">
        <f aca="false">SUMIFS(현금일정!E2:E626,현금일정!A2:A626,"대응안 A",현금일정!C2:C626,"줄 돈",현금일정!D2:D626,A91)</f>
        <v>0</v>
      </c>
      <c r="E91" s="3" t="n">
        <f aca="false">B91+C91-D91</f>
        <v>150000000</v>
      </c>
      <c r="F91" s="3" t="n">
        <f aca="false">MAX(0,기준!$B$3-E91)</f>
        <v>0</v>
      </c>
      <c r="G91" s="3" t="str">
        <f aca="false">IF(E91&lt;0,"현금 부족",IF(E91&lt;기준!$B$3,"최소 보유 미달","정상"))</f>
        <v>정상</v>
      </c>
    </row>
    <row r="92" customFormat="false" ht="31.5" hidden="false" customHeight="true" outlineLevel="0" collapsed="false">
      <c r="A92" s="4" t="n">
        <v>46418</v>
      </c>
      <c r="B92" s="3" t="n">
        <f aca="false">E91</f>
        <v>150000000</v>
      </c>
      <c r="C92" s="3" t="n">
        <f aca="false">SUMIFS(현금일정!E2:E626,현금일정!A2:A626,"대응안 A",현금일정!C2:C626,"받을 돈",현금일정!D2:D626,A92)</f>
        <v>0</v>
      </c>
      <c r="D92" s="3" t="n">
        <f aca="false">SUMIFS(현금일정!E2:E626,현금일정!A2:A626,"대응안 A",현금일정!C2:C626,"줄 돈",현금일정!D2:D626,A92)</f>
        <v>0</v>
      </c>
      <c r="E92" s="3" t="n">
        <f aca="false">B92+C92-D92</f>
        <v>150000000</v>
      </c>
      <c r="F92" s="3" t="n">
        <f aca="false">MAX(0,기준!$B$3-E92)</f>
        <v>0</v>
      </c>
      <c r="G92" s="3" t="str">
        <f aca="false">IF(E92&lt;0,"현금 부족",IF(E92&lt;기준!$B$3,"최소 보유 미달","정상"))</f>
        <v>정상</v>
      </c>
    </row>
  </sheetData>
  <autoFilter ref="A1:G92"/>
  <conditionalFormatting sqref="E2:E92">
    <cfRule type="cellIs" priority="2" operator="lessThan" aboveAverage="0" equalAverage="0" bottom="0" percent="0" rank="0" text="" dxfId="3">
      <formula>0</formula>
    </cfRule>
    <cfRule type="cellIs" priority="3" operator="between" aboveAverage="0" equalAverage="0" bottom="0" percent="0" rank="0" text="" dxfId="4">
      <formula>0</formula>
      <formula>99999999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2026-11-02T23:52:51Z</dcterms:created>
  <dc:creator>openpyxl</dc:creator>
  <dc:description/>
  <dc:language>ko-KR</dc:language>
  <cp:lastModifiedBy/>
  <dcterms:modified xsi:type="dcterms:W3CDTF">2026-11-02T23:52:53Z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