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진별검토" sheetId="1" state="visible" r:id="rId1"/>
    <sheet xmlns:r="http://schemas.openxmlformats.org/officeDocument/2006/relationships" name="예산대비" sheetId="2" state="visible" r:id="rId2"/>
    <sheet xmlns:r="http://schemas.openxmlformats.org/officeDocument/2006/relationships" name="오류연습" sheetId="3" state="visible" r:id="rId3"/>
  </sheets>
  <definedNames>
    <definedName name="_xlnm._FilterDatabase" localSheetId="0" hidden="1">'사진별검토'!$A$4:$J$13</definedName>
    <definedName name="_xlnm.Print_Titles" localSheetId="0">'사진별검토'!$1:$4</definedName>
    <definedName name="_xlnm.Print_Area" localSheetId="0">'사진별검토'!$A$1:$J$15</definedName>
    <definedName name="_xlnm.Print_Titles" localSheetId="1">'예산대비'!$1:$4</definedName>
    <definedName name="_xlnm.Print_Area" localSheetId="1">'예산대비'!$A$1:$F$13</definedName>
    <definedName name="_xlnm.Print_Titles" localSheetId="2">'오류연습'!$1:$4</definedName>
    <definedName name="_xlnm.Print_Area" localSheetId="2">'오류연습'!$A$1:$C$12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D6E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J15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16" customWidth="1" min="1" max="1"/>
    <ns0:col width="15" customWidth="1" min="2" max="2"/>
    <ns0:col width="36" customWidth="1" min="3" max="3"/>
    <ns0:col width="16" customWidth="1" min="4" max="4"/>
    <ns0:col width="16" customWidth="1" min="5" max="5"/>
    <ns0:col width="16" customWidth="1" min="6" max="6"/>
    <ns0:col width="16" customWidth="1" min="7" max="7"/>
    <ns0:col width="16" customWidth="1" min="8" max="8"/>
    <ns0:col width="40" customWidth="1" min="9" max="9"/>
    <ns0:col width="18" customWidth="1" min="10" max="10"/>
  </ns0:cols>
  <ns0:sheetData>
    <ns0:row r="1" ht="32" customHeight="1">
      <ns0:c r="A1" s="1" t="inlineStr">
        <ns0:is>
          <ns0:t>결과 예시 · 귀환 후 정산 검토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</ns0:row>
    <ns0:row r="2" ht="26" customHeight="1">
      <ns0:c r="A2" s="1" t="inlineStr">
        <ns0:is>
          <ns0:t>교육 영상 시연용 가상 자료</ns0:t>
        </ns0:is>
      </ns0:c>
      <ns0:c r="B2" s="1" t="n"/>
      <ns0:c r="C2" s="1" t="n"/>
      <ns0:c r="D2" s="1" t="n"/>
      <ns0:c r="E2" s="1" t="n"/>
      <ns0:c r="F2" s="1" t="n"/>
      <ns0:c r="G2" s="1" t="n"/>
      <ns0:c r="H2" s="1" t="n"/>
      <ns0:c r="I2" s="1" t="n"/>
      <ns0:c r="J2" s="1" t="n"/>
    </ns0:row>
    <ns0:row r="3" ht="34" customHeight="1">
      <ns0:c r="A3" s="1" t="inlineStr">
        <ns0:is>
          <ns0:t>선지급·법인카드 없음. 최 사원 작성 → 이 과장 확인 → 박 팀장 승인. 승인 완료 아님.</ns0:t>
        </ns0:is>
      </ns0:c>
      <ns0:c r="B3" s="1" t="n"/>
      <ns0:c r="C3" s="1" t="n"/>
      <ns0:c r="D3" s="1" t="n"/>
      <ns0:c r="E3" s="1" t="n"/>
      <ns0:c r="F3" s="1" t="n"/>
      <ns0:c r="G3" s="1" t="n"/>
      <ns0:c r="H3" s="1" t="n"/>
      <ns0:c r="I3" s="1" t="n"/>
      <ns0:c r="J3" s="1" t="n"/>
    </ns0:row>
    <ns0:row r="4" ht="40" customHeight="1">
      <ns0:c r="A4" s="2" t="inlineStr">
        <ns0:is>
          <ns0:t>사진</ns0:t>
        </ns0:is>
      </ns0:c>
      <ns0:c r="B4" s="2" t="inlineStr">
        <ns0:is>
          <ns0:t>일자</ns0:t>
        </ns0:is>
      </ns0:c>
      <ns0:c r="C4" s="2" t="inlineStr">
        <ns0:is>
          <ns0:t>항목</ns0:t>
        </ns0:is>
      </ns0:c>
      <ns0:c r="D4" s="2" t="inlineStr">
        <ns0:is>
          <ns0:t>원금액</ns0:t>
        </ns0:is>
      </ns0:c>
      <ns0:c r="E4" s="2" t="inlineStr">
        <ns0:is>
          <ns0:t>인정액</ns0:t>
        </ns0:is>
      </ns0:c>
      <ns0:c r="F4" s="2" t="inlineStr">
        <ns0:is>
          <ns0:t>보류액</ns0:t>
        </ns0:is>
      </ns0:c>
      <ns0:c r="G4" s="2" t="inlineStr">
        <ns0:is>
          <ns0:t>한도 제외</ns0:t>
        </ns0:is>
      </ns0:c>
      <ns0:c r="H4" s="2" t="inlineStr">
        <ns0:is>
          <ns0:t>중복 제외</ns0:t>
        </ns0:is>
      </ns0:c>
      <ns0:c r="I4" s="2" t="inlineStr">
        <ns0:is>
          <ns0:t>처리 이유</ns0:t>
        </ns0:is>
      </ns0:c>
      <ns0:c r="J4" s="2" t="inlineStr">
        <ns0:is>
          <ns0:t>원문 위치</ns0:t>
        </ns0:is>
      </ns0:c>
    </ns0:row>
    <ns0:row r="5" ht="40" customHeight="1">
      <ns0:c r="A5" s="1" t="inlineStr">
        <ns0:is>
          <ns0:t>R01</ns0:t>
        </ns0:is>
      </ns0:c>
      <ns0:c r="B5" s="1" t="inlineStr">
        <ns0:is>
          <ns0:t>2026-11-12</ns0:t>
        </ns0:is>
      </ns0:c>
      <ns0:c r="C5" s="1" t="inlineStr">
        <ns0:is>
          <ns0:t>서울→부산 일반실</ns0:t>
        </ns0:is>
      </ns0:c>
      <ns0:c r="D5" s="3" t="n">
        <ns0:v>59800</ns0:v>
      </ns0:c>
      <ns0:c r="E5" s="3">
        <ns0:f>D5</ns0:f>
        <ns0:v>59800</ns0:v>
      </ns0:c>
      <ns0:c r="F5" s="3" t="n">
        <ns0:v>0</ns0:v>
      </ns0:c>
      <ns0:c r="G5" s="3" t="n">
        <ns0:v>0</ns0:v>
      </ns0:c>
      <ns0:c r="H5" s="3" t="n">
        <ns0:v>0</ns0:v>
      </ns0:c>
      <ns0:c r="I5" s="1" t="inlineStr">
        <ns0:is>
          <ns0:t>일정·증빙 대조</ns0:t>
        </ns0:is>
      </ns0:c>
      <ns0:c r="J5" s="1" t="inlineStr">
        <ns0:is>
          <ns0:t>1쪽 제3조</ns0:t>
        </ns0:is>
      </ns0:c>
    </ns0:row>
    <ns0:row r="6" ht="40" customHeight="1">
      <ns0:c r="A6" s="1" t="inlineStr">
        <ns0:is>
          <ns0:t>R02</ns0:t>
        </ns0:is>
      </ns0:c>
      <ns0:c r="B6" s="1" t="inlineStr">
        <ns0:is>
          <ns0:t>2026-11-13</ns0:t>
        </ns0:is>
      </ns0:c>
      <ns0:c r="C6" s="1" t="inlineStr">
        <ns0:is>
          <ns0:t>부산→서울 일반실</ns0:t>
        </ns0:is>
      </ns0:c>
      <ns0:c r="D6" s="3" t="n">
        <ns0:v>59800</ns0:v>
      </ns0:c>
      <ns0:c r="E6" s="3">
        <ns0:f>D6</ns0:f>
        <ns0:v>59800</ns0:v>
      </ns0:c>
      <ns0:c r="F6" s="3" t="n">
        <ns0:v>0</ns0:v>
      </ns0:c>
      <ns0:c r="G6" s="3" t="n">
        <ns0:v>0</ns0:v>
      </ns0:c>
      <ns0:c r="H6" s="3" t="n">
        <ns0:v>0</ns0:v>
      </ns0:c>
      <ns0:c r="I6" s="1" t="inlineStr">
        <ns0:is>
          <ns0:t>일정·증빙 대조</ns0:t>
        </ns0:is>
      </ns0:c>
      <ns0:c r="J6" s="1" t="inlineStr">
        <ns0:is>
          <ns0:t>1쪽 제3조</ns0:t>
        </ns0:is>
      </ns0:c>
    </ns0:row>
    <ns0:row r="7" ht="40" customHeight="1">
      <ns0:c r="A7" s="1" t="inlineStr">
        <ns0:is>
          <ns0:t>R03</ns0:t>
        </ns0:is>
      </ns0:c>
      <ns0:c r="B7" s="1" t="inlineStr">
        <ns0:is>
          <ns0:t>2026-11-13</ns0:t>
        </ns0:is>
      </ns0:c>
      <ns0:c r="C7" s="1" t="inlineStr">
        <ns0:is>
          <ns0:t>11/12~11/13 1인 1박 · 아침 포함</ns0:t>
        </ns0:is>
      </ns0:c>
      <ns0:c r="D7" s="3" t="n">
        <ns0:v>112000</ns0:v>
      </ns0:c>
      <ns0:c r="E7" s="3">
        <ns0:f>MIN(D7,100000)</ns0:f>
        <ns0:v>100000</ns0:v>
      </ns0:c>
      <ns0:c r="F7" s="3" t="n">
        <ns0:v>0</ns0:v>
      </ns0:c>
      <ns0:c r="G7" s="3">
        <ns0:f>MAX(0,D7-E7)</ns0:f>
        <ns0:v>12000</ns0:v>
      </ns0:c>
      <ns0:c r="H7" s="3" t="n">
        <ns0:v>0</ns0:v>
      </ns0:c>
      <ns0:c r="I7" s="1" t="inlineStr">
        <ns0:is>
          <ns0:t>한도 100,000원 초과 승인 없음</ns0:t>
        </ns0:is>
      </ns0:c>
      <ns0:c r="J7" s="1" t="inlineStr">
        <ns0:is>
          <ns0:t>1쪽 제4조</ns0:t>
        </ns0:is>
      </ns0:c>
    </ns0:row>
    <ns0:row r="8" ht="40" customHeight="1">
      <ns0:c r="A8" s="1" t="inlineStr">
        <ns0:is>
          <ns0:t>R04</ns0:t>
        </ns0:is>
      </ns0:c>
      <ns0:c r="B8" s="1" t="inlineStr">
        <ns0:is>
          <ns0:t>2026-11-12</ns0:t>
        </ns0:is>
      </ns0:c>
      <ns0:c r="C8" s="1" t="inlineStr">
        <ns0:is>
          <ns0:t>저녁 1인</ns0:t>
        </ns0:is>
      </ns0:c>
      <ns0:c r="D8" s="3" t="n">
        <ns0:v>18000</ns0:v>
      </ns0:c>
      <ns0:c r="E8" s="3">
        <ns0:f>MIN(D8,15000)</ns0:f>
        <ns0:v>15000</ns0:v>
      </ns0:c>
      <ns0:c r="F8" s="3" t="n">
        <ns0:v>0</ns0:v>
      </ns0:c>
      <ns0:c r="G8" s="3">
        <ns0:f>MAX(0,D8-E8)</ns0:f>
        <ns0:v>3000</ns0:v>
      </ns0:c>
      <ns0:c r="H8" s="3" t="n">
        <ns0:v>0</ns0:v>
      </ns0:c>
      <ns0:c r="I8" s="1" t="inlineStr">
        <ns0:is>
          <ns0:t>한 끼 한도 15,000원</ns0:t>
        </ns0:is>
      </ns0:c>
      <ns0:c r="J8" s="1" t="inlineStr">
        <ns0:is>
          <ns0:t>2쪽 제5조</ns0:t>
        </ns0:is>
      </ns0:c>
    </ns0:row>
    <ns0:row r="9" ht="40" customHeight="1">
      <ns0:c r="A9" s="1" t="inlineStr">
        <ns0:is>
          <ns0:t>R05</ns0:t>
        </ns0:is>
      </ns0:c>
      <ns0:c r="B9" s="1" t="inlineStr">
        <ns0:is>
          <ns0:t>2026-11-13</ns0:t>
        </ns0:is>
      </ns0:c>
      <ns0:c r="C9" s="1" t="inlineStr">
        <ns0:is>
          <ns0:t>점심 1인</ns0:t>
        </ns0:is>
      </ns0:c>
      <ns0:c r="D9" s="3" t="n">
        <ns0:v>13000</ns0:v>
      </ns0:c>
      <ns0:c r="E9" s="3">
        <ns0:f>MIN(D9,15000)</ns0:f>
        <ns0:v>13000</ns0:v>
      </ns0:c>
      <ns0:c r="F9" s="3" t="n">
        <ns0:v>0</ns0:v>
      </ns0:c>
      <ns0:c r="G9" s="3">
        <ns0:f>MAX(0,D9-E9)</ns0:f>
        <ns0:v>0</ns0:v>
      </ns0:c>
      <ns0:c r="H9" s="3" t="n">
        <ns0:v>0</ns0:v>
      </ns0:c>
      <ns0:c r="I9" s="1" t="inlineStr">
        <ns0:is>
          <ns0:t>한 끼 한도 이내</ns0:t>
        </ns0:is>
      </ns0:c>
      <ns0:c r="J9" s="1" t="inlineStr">
        <ns0:is>
          <ns0:t>2쪽 제5조</ns0:t>
        </ns0:is>
      </ns0:c>
    </ns0:row>
    <ns0:row r="10" ht="40" customHeight="1">
      <ns0:c r="A10" s="1" t="inlineStr">
        <ns0:is>
          <ns0:t>R06</ns0:t>
        </ns0:is>
      </ns0:c>
      <ns0:c r="B10" s="1" t="inlineStr">
        <ns0:is>
          <ns0:t>2026-11-12</ns0:t>
        </ns0:is>
      </ns0:c>
      <ns0:c r="C10" s="1" t="inlineStr">
        <ns0:is>
          <ns0:t>부산역→부산 거점 · 대중교통</ns0:t>
        </ns0:is>
      </ns0:c>
      <ns0:c r="D10" s="3" t="n">
        <ns0:v>3200</ns0:v>
      </ns0:c>
      <ns0:c r="E10" s="3">
        <ns0:f>D10</ns0:f>
        <ns0:v>3200</ns0:v>
      </ns0:c>
      <ns0:c r="F10" s="3" t="n">
        <ns0:v>0</ns0:v>
      </ns0:c>
      <ns0:c r="G10" s="3" t="n">
        <ns0:v>0</ns0:v>
      </ns0:c>
      <ns0:c r="H10" s="3" t="n">
        <ns0:v>0</ns0:v>
      </ns0:c>
      <ns0:c r="I10" s="1" t="inlineStr">
        <ns0:is>
          <ns0:t>일정·증빙 대조</ns0:t>
        </ns0:is>
      </ns0:c>
      <ns0:c r="J10" s="1" t="inlineStr">
        <ns0:is>
          <ns0:t>2쪽 제6조</ns0:t>
        </ns0:is>
      </ns0:c>
    </ns0:row>
    <ns0:row r="11" ht="40" customHeight="1">
      <ns0:c r="A11" s="1" t="inlineStr">
        <ns0:is>
          <ns0:t>R07</ns0:t>
        </ns0:is>
      </ns0:c>
      <ns0:c r="B11" s="1" t="inlineStr">
        <ns0:is>
          <ns0:t>2026-11-13</ns0:t>
        </ns0:is>
      </ns0:c>
      <ns0:c r="C11" s="1" t="inlineStr">
        <ns0:is>
          <ns0:t>숙소→부산 거점 · 대중교통</ns0:t>
        </ns0:is>
      </ns0:c>
      <ns0:c r="D11" s="3" t="n">
        <ns0:v>3200</ns0:v>
      </ns0:c>
      <ns0:c r="E11" s="3">
        <ns0:f>D11</ns0:f>
        <ns0:v>3200</ns0:v>
      </ns0:c>
      <ns0:c r="F11" s="3" t="n">
        <ns0:v>0</ns0:v>
      </ns0:c>
      <ns0:c r="G11" s="3" t="n">
        <ns0:v>0</ns0:v>
      </ns0:c>
      <ns0:c r="H11" s="3" t="n">
        <ns0:v>0</ns0:v>
      </ns0:c>
      <ns0:c r="I11" s="1" t="inlineStr">
        <ns0:is>
          <ns0:t>일정·증빙 대조</ns0:t>
        </ns0:is>
      </ns0:c>
      <ns0:c r="J11" s="1" t="inlineStr">
        <ns0:is>
          <ns0:t>2쪽 제6조</ns0:t>
        </ns0:is>
      </ns0:c>
    </ns0:row>
    <ns0:row r="12" ht="40" customHeight="1">
      <ns0:c r="A12" s="1" t="inlineStr">
        <ns0:is>
          <ns0:t>R08</ns0:t>
        </ns0:is>
      </ns0:c>
      <ns0:c r="B12" s="1" t="inlineStr">
        <ns0:is>
          <ns0:t>2026-11-13</ns0:t>
        </ns0:is>
      </ns0:c>
      <ns0:c r="C12" s="1" t="inlineStr">
        <ns0:is>
          <ns0:t>부산 거점→부산역</ns0:t>
        </ns0:is>
      </ns0:c>
      <ns0:c r="D12" s="3" t="n">
        <ns0:v>22000</ns0:v>
      </ns0:c>
      <ns0:c r="E12" s="3" t="n">
        <ns0:v>0</ns0:v>
      </ns0:c>
      <ns0:c r="F12" s="3">
        <ns0:f>D12</ns0:f>
        <ns0:v>22000</ns0:v>
      </ns0:c>
      <ns0:c r="G12" s="3" t="n">
        <ns0:v>0</ns0:v>
      </ns0:c>
      <ns0:c r="H12" s="3" t="n">
        <ns0:v>0</ns0:v>
      </ns0:c>
      <ns0:c r="I12" s="1" t="inlineStr">
        <ns0:is>
          <ns0:t>사유 자료·박 팀장 승인 기록 미첨부</ns0:t>
        </ns0:is>
      </ns0:c>
      <ns0:c r="J12" s="1" t="inlineStr">
        <ns0:is>
          <ns0:t>2쪽 제6조</ns0:t>
        </ns0:is>
      </ns0:c>
    </ns0:row>
    <ns0:row r="13" ht="40" customHeight="1">
      <ns0:c r="A13" s="1" t="inlineStr">
        <ns0:is>
          <ns0:t>R09</ns0:t>
        </ns0:is>
      </ns0:c>
      <ns0:c r="B13" s="1" t="inlineStr">
        <ns0:is>
          <ns0:t>2026-11-12</ns0:t>
        </ns0:is>
      </ns0:c>
      <ns0:c r="C13" s="1" t="inlineStr">
        <ns0:is>
          <ns0:t>저녁 1인</ns0:t>
        </ns0:is>
      </ns0:c>
      <ns0:c r="D13" s="3" t="n">
        <ns0:v>18000</ns0:v>
      </ns0:c>
      <ns0:c r="E13" s="3" t="n">
        <ns0:v>0</ns0:v>
      </ns0:c>
      <ns0:c r="F13" s="3" t="n">
        <ns0:v>0</ns0:v>
      </ns0:c>
      <ns0:c r="G13" s="3" t="n">
        <ns0:v>0</ns0:v>
      </ns0:c>
      <ns0:c r="H13" s="3">
        <ns0:f>D13</ns0:f>
        <ns0:v>18000</ns0:v>
      </ns0:c>
      <ns0:c r="I13" s="1" t="inlineStr">
        <ns0:is>
          <ns0:t>R04와 승인번호 861204 등 일치</ns0:t>
        </ns0:is>
      </ns0:c>
      <ns0:c r="J13" s="1" t="inlineStr">
        <ns0:is>
          <ns0:t>3쪽 제7조</ns0:t>
        </ns0:is>
      </ns0:c>
    </ns0:row>
    <ns0:row r="14" ht="40" customHeight="1">
      <ns0:c r="A14" s="1" t="inlineStr">
        <ns0:is>
          <ns0:t>사진 합계</ns0:t>
        </ns0:is>
      </ns0:c>
      <ns0:c r="B14" s="1" t="n"/>
      <ns0:c r="C14" s="1" t="n"/>
      <ns0:c r="D14" s="3">
        <ns0:f>SUM(D5:D13)</ns0:f>
        <ns0:v>309000</ns0:v>
      </ns0:c>
      <ns0:c r="E14" s="3">
        <ns0:f>SUM(E5:E13)</ns0:f>
        <ns0:v>254000</ns0:v>
      </ns0:c>
      <ns0:c r="F14" s="3">
        <ns0:f>SUM(F5:F13)</ns0:f>
        <ns0:v>22000</ns0:v>
      </ns0:c>
      <ns0:c r="G14" s="3">
        <ns0:f>SUM(G5:G13)</ns0:f>
        <ns0:v>15000</ns0:v>
      </ns0:c>
      <ns0:c r="H14" s="3">
        <ns0:f>SUM(H5:H13)</ns0:f>
        <ns0:v>18000</ns0:v>
      </ns0:c>
      <ns0:c r="I14" s="1" t="inlineStr">
        <ns0:is>
          <ns0:t>중복도 포함한 사진 원금액 합계</ns0:t>
        </ns0:is>
      </ns0:c>
      <ns0:c r="J14" s="1" t="inlineStr">
        <ns0:is>
          <ns0:t>3쪽 제7·8조</ns0:t>
        </ns0:is>
      </ns0:c>
    </ns0:row>
    <ns0:row r="15" ht="40" customHeight="1">
      <ns0:c r="A15" s="1" t="inlineStr">
        <ns0:is>
          <ns0:t>중복 제외 실제 지출</ns0:t>
        </ns0:is>
      </ns0:c>
      <ns0:c r="B15" s="1" t="n"/>
      <ns0:c r="C15" s="1" t="n"/>
      <ns0:c r="D15" s="3">
        <ns0:f>D14-H14</ns0:f>
        <ns0:v>291000</ns0:v>
      </ns0:c>
      <ns0:c r="E15" s="1" t="n"/>
      <ns0:c r="F15" s="1" t="n"/>
      <ns0:c r="G15" s="1" t="n"/>
      <ns0:c r="H15" s="1" t="n"/>
      <ns0:c r="I15" s="1" t="inlineStr">
        <ns0:is>
          <ns0:t>인정+보류+한도 제외와 같아야 함</ns0:t>
        </ns0:is>
      </ns0:c>
      <ns0:c r="J15" s="1" t="inlineStr">
        <ns0:is>
          <ns0:t>3쪽 제8조</ns0:t>
        </ns0:is>
      </ns0:c>
    </ns0:row>
  </ns0:sheetData>
  <ns0:autoFilter ref="A4:J13"/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F13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5" customWidth="1" min="1" max="1"/>
    <ns0:col width="30" customWidth="1" min="2" max="2"/>
    <ns0:col width="20" customWidth="1" min="3" max="3"/>
    <ns0:col width="20" customWidth="1" min="4" max="4"/>
    <ns0:col width="20" customWidth="1" min="5" max="5"/>
    <ns0:col width="40" customWidth="1" min="6" max="6"/>
  </ns0:cols>
  <ns0:sheetData>
    <ns0:row r="1" ht="32" customHeight="1">
      <ns0:c r="A1" s="1" t="inlineStr">
        <ns0:is>
          <ns0:t>계획·실제·인정 비교</ns0:t>
        </ns0:is>
      </ns0:c>
      <ns0:c r="B1" s="1" t="n"/>
      <ns0:c r="C1" s="1" t="n"/>
      <ns0:c r="D1" s="1" t="n"/>
      <ns0:c r="E1" s="1" t="n"/>
      <ns0:c r="F1" s="1" t="n"/>
    </ns0:row>
    <ns0:row r="2" ht="26" customHeight="1">
      <ns0:c r="A2" s="1" t="inlineStr">
        <ns0:is>
          <ns0:t>교육 영상 시연용 가상 자료</ns0:t>
        </ns0:is>
      </ns0:c>
      <ns0:c r="B2" s="1" t="n"/>
      <ns0:c r="C2" s="1" t="n"/>
      <ns0:c r="D2" s="1" t="n"/>
      <ns0:c r="E2" s="1" t="n"/>
      <ns0:c r="F2" s="1" t="n"/>
    </ns0:row>
    <ns0:row r="3" ht="34" customHeight="1">
      <ns0:c r="A3" s="1" t="inlineStr">
        <ns0:is>
          <ns0:t>단위: 원 / 중복 제외 18,000원은 실제 지출에 포함하지 않음</ns0:t>
        </ns0:is>
      </ns0:c>
      <ns0:c r="B3" s="1" t="n"/>
      <ns0:c r="C3" s="1" t="n"/>
      <ns0:c r="D3" s="1" t="n"/>
      <ns0:c r="E3" s="1" t="n"/>
      <ns0:c r="F3" s="1" t="n"/>
    </ns0:row>
    <ns0:row r="4" ht="40" customHeight="1">
      <ns0:c r="A4" s="2" t="inlineStr">
        <ns0:is>
          <ns0:t>항목</ns0:t>
        </ns0:is>
      </ns0:c>
      <ns0:c r="B4" s="2" t="inlineStr">
        <ns0:is>
          <ns0:t>예산</ns0:t>
        </ns0:is>
      </ns0:c>
      <ns0:c r="C4" s="2" t="inlineStr">
        <ns0:is>
          <ns0:t>실제 지출</ns0:t>
        </ns0:is>
      </ns0:c>
      <ns0:c r="D4" s="2" t="inlineStr">
        <ns0:is>
          <ns0:t>현재 인정</ns0:t>
        </ns0:is>
      </ns0:c>
      <ns0:c r="E4" s="2" t="inlineStr">
        <ns0:is>
          <ns0:t>보류</ns0:t>
        </ns0:is>
      </ns0:c>
      <ns0:c r="F4" s="2" t="inlineStr">
        <ns0:is>
          <ns0:t>한도 제외</ns0:t>
        </ns0:is>
      </ns0:c>
    </ns0:row>
    <ns0:row r="5" ht="40" customHeight="1">
      <ns0:c r="A5" s="1" t="inlineStr">
        <ns0:is>
          <ns0:t>철도</ns0:t>
        </ns0:is>
      </ns0:c>
      <ns0:c r="B5" s="3" t="n">
        <ns0:v>119600</ns0:v>
      </ns0:c>
      <ns0:c r="C5" s="3">
        <ns0:f>SUM('사진별검토'!D5:D6)</ns0:f>
        <ns0:v>119600</ns0:v>
      </ns0:c>
      <ns0:c r="D5" s="3">
        <ns0:f>SUM('사진별검토'!E5:E6)</ns0:f>
        <ns0:v>119600</ns0:v>
      </ns0:c>
      <ns0:c r="E5" s="3" t="n">
        <ns0:v>0</ns0:v>
      </ns0:c>
      <ns0:c r="F5" s="3" t="n">
        <ns0:v>0</ns0:v>
      </ns0:c>
    </ns0:row>
    <ns0:row r="6" ht="40" customHeight="1">
      <ns0:c r="A6" s="1" t="inlineStr">
        <ns0:is>
          <ns0:t>숙박</ns0:t>
        </ns0:is>
      </ns0:c>
      <ns0:c r="B6" s="3" t="n">
        <ns0:v>90000</ns0:v>
      </ns0:c>
      <ns0:c r="C6" s="3">
        <ns0:f>'사진별검토'!D7</ns0:f>
        <ns0:v>112000</ns0:v>
      </ns0:c>
      <ns0:c r="D6" s="3">
        <ns0:f>'사진별검토'!E7</ns0:f>
        <ns0:v>100000</ns0:v>
      </ns0:c>
      <ns0:c r="E6" s="3" t="n">
        <ns0:v>0</ns0:v>
      </ns0:c>
      <ns0:c r="F6" s="3">
        <ns0:f>'사진별검토'!G7</ns0:f>
        <ns0:v>12000</ns0:v>
      </ns0:c>
    </ns0:row>
    <ns0:row r="7" ht="40" customHeight="1">
      <ns0:c r="A7" s="1" t="inlineStr">
        <ns0:is>
          <ns0:t>식비</ns0:t>
        </ns0:is>
      </ns0:c>
      <ns0:c r="B7" s="3" t="n">
        <ns0:v>30000</ns0:v>
      </ns0:c>
      <ns0:c r="C7" s="3">
        <ns0:f>SUM('사진별검토'!D8:D9)</ns0:f>
        <ns0:v>31000</ns0:v>
      </ns0:c>
      <ns0:c r="D7" s="3">
        <ns0:f>SUM('사진별검토'!E8:E9)</ns0:f>
        <ns0:v>28000</ns0:v>
      </ns0:c>
      <ns0:c r="E7" s="3" t="n">
        <ns0:v>0</ns0:v>
      </ns0:c>
      <ns0:c r="F7" s="3">
        <ns0:f>SUM('사진별검토'!G8:G9)</ns0:f>
        <ns0:v>3000</ns0:v>
      </ns0:c>
    </ns0:row>
    <ns0:row r="8" ht="40" customHeight="1">
      <ns0:c r="A8" s="1" t="inlineStr">
        <ns0:is>
          <ns0:t>현지 교통</ns0:t>
        </ns0:is>
      </ns0:c>
      <ns0:c r="B8" s="3" t="n">
        <ns0:v>20000</ns0:v>
      </ns0:c>
      <ns0:c r="C8" s="3">
        <ns0:f>SUM('사진별검토'!D10:D12)</ns0:f>
        <ns0:v>28400</ns0:v>
      </ns0:c>
      <ns0:c r="D8" s="3">
        <ns0:f>SUM('사진별검토'!E10:E12)</ns0:f>
        <ns0:v>6400</ns0:v>
      </ns0:c>
      <ns0:c r="E8" s="3">
        <ns0:f>'사진별검토'!F12</ns0:f>
        <ns0:v>22000</ns0:v>
      </ns0:c>
      <ns0:c r="F8" s="3" t="n">
        <ns0:v>0</ns0:v>
      </ns0:c>
    </ns0:row>
    <ns0:row r="9" ht="40" customHeight="1">
      <ns0:c r="A9" s="1" t="inlineStr">
        <ns0:is>
          <ns0:t>합계</ns0:t>
        </ns0:is>
      </ns0:c>
      <ns0:c r="B9" s="3">
        <ns0:f>SUM(B5:B8)</ns0:f>
        <ns0:v>259600</ns0:v>
      </ns0:c>
      <ns0:c r="C9" s="3">
        <ns0:f>SUM(C5:C8)</ns0:f>
        <ns0:v>291000</ns0:v>
      </ns0:c>
      <ns0:c r="D9" s="3">
        <ns0:f>SUM(D5:D8)</ns0:f>
        <ns0:v>254000</ns0:v>
      </ns0:c>
      <ns0:c r="E9" s="3">
        <ns0:f>SUM(E5:E8)</ns0:f>
        <ns0:v>22000</ns0:v>
      </ns0:c>
      <ns0:c r="F9" s="3">
        <ns0:f>SUM(F5:F8)</ns0:f>
        <ns0:v>15000</ns0:v>
      </ns0:c>
    </ns0:row>
    <ns0:row r="10" ht="40" customHeight="1">
      <ns0:c r="A10" s="1" t="inlineStr">
        <ns0:is>
          <ns0:t>실제−예산</ns0:t>
        </ns0:is>
      </ns0:c>
      <ns0:c r="B10" s="1" t="n"/>
      <ns0:c r="C10" s="3">
        <ns0:f>C9-B9</ns0:f>
        <ns0:v>31400</ns0:v>
      </ns0:c>
      <ns0:c r="D10" s="1" t="n"/>
      <ns0:c r="E10" s="1" t="n"/>
      <ns0:c r="F10" s="1" t="inlineStr">
        <ns0:is>
          <ns0:t>실제 초과 31,400원</ns0:t>
        </ns0:is>
      </ns0:c>
    </ns0:row>
    <ns0:row r="11" ht="40" customHeight="1">
      <ns0:c r="A11" s="1" t="inlineStr">
        <ns0:is>
          <ns0:t>검산 차이</ns0:t>
        </ns0:is>
      </ns0:c>
      <ns0:c r="B11" s="1" t="n"/>
      <ns0:c r="C11" s="3">
        <ns0:f>C9-D9-E9-F9</ns0:f>
        <ns0:v>0</ns0:v>
      </ns0:c>
      <ns0:c r="D11" s="1" t="n"/>
      <ns0:c r="E11" s="1" t="n"/>
      <ns0:c r="F11" s="1" t="inlineStr">
        <ns0:is>
          <ns0:t>0이면 금액 일치</ns0:t>
        </ns0:is>
      </ns0:c>
    </ns0:row>
    <ns0:row r="12" ht="40" customHeight="1">
      <ns0:c r="A12" s="1" t="inlineStr">
        <ns0:is>
          <ns0:t>보류 전액 인정 시</ns0:t>
        </ns0:is>
      </ns0:c>
      <ns0:c r="B12" s="1" t="n"/>
      <ns0:c r="C12" s="1" t="n"/>
      <ns0:c r="D12" s="3">
        <ns0:f>D9+E9</ns0:f>
        <ns0:v>276000</ns0:v>
      </ns0:c>
      <ns0:c r="E12" s="1" t="n"/>
      <ns0:c r="F12" s="1" t="inlineStr">
        <ns0:is>
          <ns0:t>현재 확정액이 아닌 가정</ns0:t>
        </ns0:is>
      </ns0:c>
    </ns0:row>
    <ns0:row r="13" ht="40" customHeight="1">
      <ns0:c r="A13" s="1" t="inlineStr">
        <ns0:is>
          <ns0:t>보류 안내</ns0:t>
        </ns0:is>
      </ns0:c>
      <ns0:c r="B13" s="1" t="inlineStr">
        <ns0:is>
          <ns0:t>사유·승인 근거 확인 후 갱신</ns0:t>
        </ns0:is>
      </ns0:c>
      <ns0:c r="C13" s="1" t="n"/>
      <ns0:c r="D13" s="1" t="n"/>
      <ns0:c r="E13" s="1" t="n"/>
      <ns0:c r="F13" s="1" t="inlineStr">
        <ns0:is>
          <ns0:t>보류를 절감액으로 합산하지 않음</ns0:t>
        </ns0:is>
      </ns0:c>
    </ns0:row>
  </ns0:sheetData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12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32" customWidth="1" min="1" max="1"/>
    <ns0:col width="32" customWidth="1" min="2" max="2"/>
    <ns0:col width="100" customWidth="1" min="3" max="3"/>
  </ns0:cols>
  <ns0:sheetData>
    <ns0:row r="1" ht="32" customHeight="1">
      <ns0:c r="A1" s="1" t="inlineStr">
        <ns0:is>
          <ns0:t>틀린 결과 바로잡기 · 의도적인 오류 예시</ns0:t>
        </ns0:is>
      </ns0:c>
      <ns0:c r="B1" s="1" t="n"/>
      <ns0:c r="C1" s="1" t="n"/>
    </ns0:row>
    <ns0:row r="2" ht="26" customHeight="1">
      <ns0:c r="A2" s="1" t="inlineStr">
        <ns0:is>
          <ns0:t>교육 영상 시연용 가상 자료</ns0:t>
        </ns0:is>
      </ns0:c>
      <ns0:c r="B2" s="1" t="n"/>
      <ns0:c r="C2" s="1" t="n"/>
    </ns0:row>
    <ns0:row r="3" ht="34" customHeight="1">
      <ns0:c r="A3" s="1" t="inlineStr">
        <ns0:is>
          <ns0:t>실제 Claude 응답이 아니라 검수 연습용으로 만든 잘못된 결론이다.</ns0:t>
        </ns0:is>
      </ns0:c>
      <ns0:c r="B3" s="1" t="n"/>
      <ns0:c r="C3" s="1" t="n"/>
    </ns0:row>
    <ns0:row r="4" ht="40" customHeight="1">
      <ns0:c r="A4" s="2" t="inlineStr">
        <ns0:is>
          <ns0:t>구분</ns0:t>
        </ns0:is>
      </ns0:c>
      <ns0:c r="B4" s="2" t="inlineStr">
        <ns0:is>
          <ns0:t>금액(원)</ns0:t>
        </ns0:is>
      </ns0:c>
      <ns0:c r="C4" s="2" t="inlineStr">
        <ns0:is>
          <ns0:t>이유</ns0:t>
        </ns0:is>
      </ns0:c>
    </ns0:row>
    <ns0:row r="5" ht="40" customHeight="1">
      <ns0:c r="A5" s="1" t="inlineStr">
        <ns0:is>
          <ns0:t>잘못된 전액 인정</ns0:t>
        </ns0:is>
      </ns0:c>
      <ns0:c r="B5" s="3" t="n">
        <ns0:v>309000</ns0:v>
      </ns0:c>
      <ns0:c r="C5" s="1" t="inlineStr">
        <ns0:is>
          <ns0:t>중복·한도·승인 근거 확인 없이 사진 합계를 지급액으로 처리</ns0:t>
        </ns0:is>
      </ns0:c>
    </ns0:row>
    <ns0:row r="6" ht="40" customHeight="1">
      <ns0:c r="A6" s="1" t="inlineStr">
        <ns0:is>
          <ns0:t>중복 제외</ns0:t>
        </ns0:is>
      </ns0:c>
      <ns0:c r="B6" s="3" t="n">
        <ns0:v>18000</ns0:v>
      </ns0:c>
      <ns0:c r="C6" s="1" t="inlineStr">
        <ns0:is>
          <ns0:t>R09는 R04와 같은 결제</ns0:t>
        </ns0:is>
      </ns0:c>
    </ns0:row>
    <ns0:row r="7" ht="40" customHeight="1">
      <ns0:c r="A7" s="1" t="inlineStr">
        <ns0:is>
          <ns0:t>한도 초과 제외</ns0:t>
        </ns0:is>
      </ns0:c>
      <ns0:c r="B7" s="3" t="n">
        <ns0:v>15000</ns0:v>
      </ns0:c>
      <ns0:c r="C7" s="1" t="inlineStr">
        <ns0:is>
          <ns0:t>숙박 12,000원 + 저녁 3,000원</ns0:t>
        </ns0:is>
      </ns0:c>
    </ns0:row>
    <ns0:row r="8" ht="40" customHeight="1">
      <ns0:c r="A8" s="1" t="inlineStr">
        <ns0:is>
          <ns0:t>보류</ns0:t>
        </ns0:is>
      </ns0:c>
      <ns0:c r="B8" s="3" t="n">
        <ns0:v>22000</ns0:v>
      </ns0:c>
      <ns0:c r="C8" s="1" t="inlineStr">
        <ns0:is>
          <ns0:t>택시 사유와 승인 근거 미첨부</ns0:t>
        </ns0:is>
      </ns0:c>
    </ns0:row>
    <ns0:row r="9" ht="40" customHeight="1">
      <ns0:c r="A9" s="1" t="inlineStr">
        <ns0:is>
          <ns0:t>현재 인정액</ns0:t>
        </ns0:is>
      </ns0:c>
      <ns0:c r="B9" s="3" t="n">
        <ns0:v>254000</ns0:v>
      </ns0:c>
      <ns0:c r="C9" s="1" t="inlineStr">
        <ns0:is>
          <ns0:t>309,000 - 18,000 - 15,000 - 22,000</ns0:t>
        </ns0:is>
      </ns0:c>
    </ns0:row>
    <ns0:row r="10" ht="40" customHeight="1">
      <ns0:c r="A10" s="1" t="inlineStr">
        <ns0:is>
          <ns0:t>예방 가능한 과다 청구</ns0:t>
        </ns0:is>
      </ns0:c>
      <ns0:c r="B10" s="3" t="n">
        <ns0:v>33000</ns0:v>
      </ns0:c>
      <ns0:c r="C10" s="1" t="inlineStr">
        <ns0:is>
          <ns0:t>중복 + 한도 초과. 보류는 절감액 미포함</ns0:t>
        </ns0:is>
      </ns0:c>
    </ns0:row>
    <ns0:row r="11" ht="40" customHeight="1">
      <ns0:c r="A11" s="1" t="inlineStr">
        <ns0:is>
          <ns0:t>시간 가정(분)</ns0:t>
        </ns0:is>
      </ns0:c>
      <ns0:c r="B11" s="3" t="n">
        <ns0:v>25</ns0:v>
      </ns0:c>
      <ns0:c r="C11" s="1" t="inlineStr">
        <ns0:is>
          <ns0:t>45분 → 20분. 실측 효과가 아닌 교육용 예시</ns0:t>
        </ns0:is>
      </ns0:c>
    </ns0:row>
    <ns0:row r="12" ht="40" customHeight="1">
      <ns0:c r="A12" s="1" t="inlineStr">
        <ns0:is>
          <ns0:t>확인 기한</ns0:t>
        </ns0:is>
      </ns0:c>
      <ns0:c r="B12" s="1" t="inlineStr">
        <ns0:is>
          <ns0:t>택시 사후 요청 2026-11-16</ns0:t>
        </ns0:is>
      </ns0:c>
      <ns0:c r="C12" s="1" t="inlineStr">
        <ns0:is>
          <ns0:t>정산 제출 2026-11-20 · 가상 규정 기준</ns0:t>
        </ns0:is>
      </ns0:c>
    </ns0:row>
  </ns0:sheetData>
  <ns0:printOptions horizontalCentered="1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2026-11-02T15:15:46Z</dcterms:created>
  <dcterms:modified xmlns:dcterms="http://purl.org/dc/terms/" xmlns:xsi="http://www.w3.org/2001/XMLSchema-instance" xsi:type="dcterms:W3CDTF">2026-11-02T15:15:46Z</dcterms:modified>
</cp:coreProperties>
</file>